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ja\Desktop\"/>
    </mc:Choice>
  </mc:AlternateContent>
  <xr:revisionPtr revIDLastSave="0" documentId="13_ncr:1_{1C4BF0FE-B4B4-4692-9FAD-08F1168D4225}" xr6:coauthVersionLast="34" xr6:coauthVersionMax="34" xr10:uidLastSave="{00000000-0000-0000-0000-000000000000}"/>
  <bookViews>
    <workbookView xWindow="240" yWindow="45" windowWidth="21075" windowHeight="10035" xr2:uid="{00000000-000D-0000-FFFF-FFFF00000000}"/>
  </bookViews>
  <sheets>
    <sheet name="Sprint burndown" sheetId="7" r:id="rId1"/>
    <sheet name="Burndown with actual formula" sheetId="6" r:id="rId2"/>
    <sheet name="Completed" sheetId="5" r:id="rId3"/>
  </sheets>
  <calcPr calcId="179017"/>
</workbook>
</file>

<file path=xl/calcChain.xml><?xml version="1.0" encoding="utf-8"?>
<calcChain xmlns="http://schemas.openxmlformats.org/spreadsheetml/2006/main">
  <c r="U7" i="5" l="1"/>
  <c r="L14" i="5"/>
  <c r="D42" i="7"/>
  <c r="J41" i="7"/>
  <c r="G41" i="7"/>
  <c r="J40" i="7"/>
  <c r="G40" i="7"/>
  <c r="J39" i="7"/>
  <c r="G39" i="7"/>
  <c r="J38" i="7"/>
  <c r="G38" i="7"/>
  <c r="J37" i="7"/>
  <c r="G37" i="7"/>
  <c r="J36" i="7"/>
  <c r="G36" i="7"/>
  <c r="J35" i="7"/>
  <c r="G35" i="7"/>
  <c r="J34" i="7"/>
  <c r="G34" i="7"/>
  <c r="J33" i="7"/>
  <c r="G33" i="7"/>
  <c r="J32" i="7"/>
  <c r="G32" i="7"/>
  <c r="J31" i="7"/>
  <c r="G31" i="7"/>
  <c r="J30" i="7"/>
  <c r="G30" i="7"/>
  <c r="J29" i="7"/>
  <c r="G29" i="7"/>
  <c r="J28" i="7"/>
  <c r="G28" i="7"/>
  <c r="J27" i="7"/>
  <c r="G27" i="7"/>
  <c r="J26" i="7"/>
  <c r="G26" i="7"/>
  <c r="J25" i="7"/>
  <c r="G25" i="7"/>
  <c r="J24" i="7"/>
  <c r="G24" i="7"/>
  <c r="J23" i="7"/>
  <c r="G23" i="7"/>
  <c r="J22" i="7"/>
  <c r="G22" i="7"/>
  <c r="J21" i="7"/>
  <c r="G21" i="7"/>
  <c r="J20" i="7"/>
  <c r="G20" i="7"/>
  <c r="J19" i="7"/>
  <c r="G19" i="7"/>
  <c r="J18" i="7"/>
  <c r="G18" i="7"/>
  <c r="J17" i="7"/>
  <c r="G17" i="7"/>
  <c r="J16" i="7"/>
  <c r="G16" i="7"/>
  <c r="J15" i="7"/>
  <c r="G15" i="7"/>
  <c r="L14" i="7"/>
  <c r="L15" i="7" s="1"/>
  <c r="L16" i="7" s="1"/>
  <c r="L17" i="7" s="1"/>
  <c r="L18" i="7" s="1"/>
  <c r="L19" i="7" s="1"/>
  <c r="L20" i="7" s="1"/>
  <c r="L21" i="7" s="1"/>
  <c r="L22" i="7" s="1"/>
  <c r="L23" i="7" s="1"/>
  <c r="L24" i="7" s="1"/>
  <c r="L25" i="7" s="1"/>
  <c r="L26" i="7" s="1"/>
  <c r="L27" i="7" s="1"/>
  <c r="L28" i="7" s="1"/>
  <c r="L29" i="7" s="1"/>
  <c r="L30" i="7" s="1"/>
  <c r="L31" i="7" s="1"/>
  <c r="L32" i="7" s="1"/>
  <c r="L33" i="7" s="1"/>
  <c r="L34" i="7" s="1"/>
  <c r="L35" i="7" s="1"/>
  <c r="L36" i="7" s="1"/>
  <c r="L37" i="7" s="1"/>
  <c r="L38" i="7" s="1"/>
  <c r="L39" i="7" s="1"/>
  <c r="L40" i="7" s="1"/>
  <c r="L41" i="7" s="1"/>
  <c r="J14" i="7"/>
  <c r="K14" i="7" s="1"/>
  <c r="G14" i="7"/>
  <c r="H14" i="7" s="1"/>
  <c r="M14" i="7" s="1"/>
  <c r="J13" i="7"/>
  <c r="G13" i="7"/>
  <c r="D42" i="6"/>
  <c r="J41" i="6"/>
  <c r="G41" i="6"/>
  <c r="J40" i="6"/>
  <c r="G40" i="6"/>
  <c r="J39" i="6"/>
  <c r="G39" i="6"/>
  <c r="J38" i="6"/>
  <c r="G38" i="6"/>
  <c r="J37" i="6"/>
  <c r="G37" i="6"/>
  <c r="J36" i="6"/>
  <c r="G36" i="6"/>
  <c r="J35" i="6"/>
  <c r="G35" i="6"/>
  <c r="J34" i="6"/>
  <c r="G34" i="6"/>
  <c r="J33" i="6"/>
  <c r="G33" i="6"/>
  <c r="J32" i="6"/>
  <c r="G32" i="6"/>
  <c r="J31" i="6"/>
  <c r="G31" i="6"/>
  <c r="J30" i="6"/>
  <c r="G30" i="6"/>
  <c r="J29" i="6"/>
  <c r="G29" i="6"/>
  <c r="J28" i="6"/>
  <c r="G28" i="6"/>
  <c r="J27" i="6"/>
  <c r="G27" i="6"/>
  <c r="J26" i="6"/>
  <c r="G26" i="6"/>
  <c r="J25" i="6"/>
  <c r="G25" i="6"/>
  <c r="J24" i="6"/>
  <c r="G24" i="6"/>
  <c r="J23" i="6"/>
  <c r="G23" i="6"/>
  <c r="J22" i="6"/>
  <c r="G22" i="6"/>
  <c r="J21" i="6"/>
  <c r="G21" i="6"/>
  <c r="J20" i="6"/>
  <c r="G20" i="6"/>
  <c r="J19" i="6"/>
  <c r="G19" i="6"/>
  <c r="J18" i="6"/>
  <c r="G18" i="6"/>
  <c r="J17" i="6"/>
  <c r="G17" i="6"/>
  <c r="J16" i="6"/>
  <c r="G16" i="6"/>
  <c r="J15" i="6"/>
  <c r="G15" i="6"/>
  <c r="L14" i="6"/>
  <c r="L15" i="6" s="1"/>
  <c r="L16" i="6" s="1"/>
  <c r="L17" i="6" s="1"/>
  <c r="L18" i="6" s="1"/>
  <c r="L19" i="6" s="1"/>
  <c r="L20" i="6" s="1"/>
  <c r="L21" i="6" s="1"/>
  <c r="L22" i="6" s="1"/>
  <c r="L23" i="6" s="1"/>
  <c r="L24" i="6" s="1"/>
  <c r="L25" i="6" s="1"/>
  <c r="L26" i="6" s="1"/>
  <c r="L27" i="6" s="1"/>
  <c r="L28" i="6" s="1"/>
  <c r="L29" i="6" s="1"/>
  <c r="L30" i="6" s="1"/>
  <c r="L31" i="6" s="1"/>
  <c r="L32" i="6" s="1"/>
  <c r="L33" i="6" s="1"/>
  <c r="L34" i="6" s="1"/>
  <c r="L35" i="6" s="1"/>
  <c r="L36" i="6" s="1"/>
  <c r="L37" i="6" s="1"/>
  <c r="L38" i="6" s="1"/>
  <c r="L39" i="6" s="1"/>
  <c r="L40" i="6" s="1"/>
  <c r="L41" i="6" s="1"/>
  <c r="J14" i="6"/>
  <c r="K14" i="6" s="1"/>
  <c r="N14" i="6" s="1"/>
  <c r="G14" i="6"/>
  <c r="H14" i="6" s="1"/>
  <c r="M14" i="6" s="1"/>
  <c r="J13" i="6"/>
  <c r="G13" i="6"/>
  <c r="H15" i="6" l="1"/>
  <c r="M15" i="6" s="1"/>
  <c r="K15" i="6"/>
  <c r="K16" i="6" s="1"/>
  <c r="K17" i="6" s="1"/>
  <c r="K18" i="6" s="1"/>
  <c r="K19" i="6" s="1"/>
  <c r="K20" i="6" s="1"/>
  <c r="K21" i="6" s="1"/>
  <c r="K22" i="6" s="1"/>
  <c r="K23" i="6" s="1"/>
  <c r="K24" i="6" s="1"/>
  <c r="K25" i="6" s="1"/>
  <c r="K26" i="6" s="1"/>
  <c r="K27" i="6" s="1"/>
  <c r="K28" i="6" s="1"/>
  <c r="K29" i="6" s="1"/>
  <c r="K30" i="6" s="1"/>
  <c r="K31" i="6" s="1"/>
  <c r="K32" i="6" s="1"/>
  <c r="K33" i="6" s="1"/>
  <c r="K34" i="6" s="1"/>
  <c r="K35" i="6" s="1"/>
  <c r="K36" i="6" s="1"/>
  <c r="K37" i="6" s="1"/>
  <c r="K38" i="6" s="1"/>
  <c r="K39" i="6" s="1"/>
  <c r="K40" i="6" s="1"/>
  <c r="K41" i="6" s="1"/>
  <c r="H15" i="7"/>
  <c r="M15" i="7" s="1"/>
  <c r="K15" i="7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K28" i="7" s="1"/>
  <c r="K29" i="7" s="1"/>
  <c r="K30" i="7" s="1"/>
  <c r="K31" i="7" s="1"/>
  <c r="K32" i="7" s="1"/>
  <c r="K33" i="7" s="1"/>
  <c r="K34" i="7" s="1"/>
  <c r="K35" i="7" s="1"/>
  <c r="K36" i="7" s="1"/>
  <c r="K37" i="7" s="1"/>
  <c r="K38" i="7" s="1"/>
  <c r="K39" i="7" s="1"/>
  <c r="K40" i="7" s="1"/>
  <c r="K41" i="7" s="1"/>
  <c r="N14" i="7"/>
  <c r="H16" i="6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G39" i="5"/>
  <c r="J39" i="5"/>
  <c r="G40" i="5"/>
  <c r="J40" i="5"/>
  <c r="G41" i="5"/>
  <c r="J41" i="5"/>
  <c r="L15" i="5"/>
  <c r="L16" i="5" s="1"/>
  <c r="L17" i="5" s="1"/>
  <c r="L18" i="5" s="1"/>
  <c r="L19" i="5" s="1"/>
  <c r="L20" i="5" s="1"/>
  <c r="L21" i="5" s="1"/>
  <c r="L22" i="5" s="1"/>
  <c r="L23" i="5" s="1"/>
  <c r="L24" i="5" s="1"/>
  <c r="L25" i="5" s="1"/>
  <c r="L26" i="5" s="1"/>
  <c r="L27" i="5" s="1"/>
  <c r="L28" i="5" s="1"/>
  <c r="L29" i="5" s="1"/>
  <c r="L30" i="5" s="1"/>
  <c r="L31" i="5" s="1"/>
  <c r="L32" i="5" s="1"/>
  <c r="L33" i="5" s="1"/>
  <c r="L34" i="5" s="1"/>
  <c r="L35" i="5" s="1"/>
  <c r="L36" i="5" s="1"/>
  <c r="L37" i="5" s="1"/>
  <c r="L38" i="5" s="1"/>
  <c r="L39" i="5" s="1"/>
  <c r="L40" i="5" s="1"/>
  <c r="L41" i="5" s="1"/>
  <c r="J35" i="5"/>
  <c r="J36" i="5"/>
  <c r="J37" i="5"/>
  <c r="J38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14" i="5"/>
  <c r="M16" i="6" l="1"/>
  <c r="M17" i="6" s="1"/>
  <c r="M18" i="6" s="1"/>
  <c r="N15" i="6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H16" i="7"/>
  <c r="H17" i="7" s="1"/>
  <c r="H18" i="7" s="1"/>
  <c r="H19" i="7" s="1"/>
  <c r="H20" i="7" s="1"/>
  <c r="H21" i="7" s="1"/>
  <c r="H22" i="7" s="1"/>
  <c r="H23" i="7" s="1"/>
  <c r="H24" i="7" s="1"/>
  <c r="H25" i="7" s="1"/>
  <c r="H26" i="7" s="1"/>
  <c r="H27" i="7" s="1"/>
  <c r="H28" i="7" s="1"/>
  <c r="H29" i="7" s="1"/>
  <c r="H30" i="7" s="1"/>
  <c r="H31" i="7" s="1"/>
  <c r="H32" i="7" s="1"/>
  <c r="H33" i="7" s="1"/>
  <c r="H34" i="7" s="1"/>
  <c r="H35" i="7" s="1"/>
  <c r="H36" i="7" s="1"/>
  <c r="H37" i="7" s="1"/>
  <c r="H38" i="7" s="1"/>
  <c r="H39" i="7" s="1"/>
  <c r="H40" i="7" s="1"/>
  <c r="H41" i="7" s="1"/>
  <c r="M19" i="6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M41" i="6" s="1"/>
  <c r="D42" i="5"/>
  <c r="K14" i="5"/>
  <c r="N14" i="5" s="1"/>
  <c r="J13" i="5"/>
  <c r="G13" i="5"/>
  <c r="M16" i="7" l="1"/>
  <c r="M17" i="7" s="1"/>
  <c r="M18" i="7" s="1"/>
  <c r="M19" i="7" s="1"/>
  <c r="M20" i="7" s="1"/>
  <c r="M21" i="7" s="1"/>
  <c r="M22" i="7" s="1"/>
  <c r="M23" i="7" s="1"/>
  <c r="M24" i="7" s="1"/>
  <c r="M25" i="7" s="1"/>
  <c r="M26" i="7" s="1"/>
  <c r="M27" i="7" s="1"/>
  <c r="M28" i="7" s="1"/>
  <c r="M29" i="7" s="1"/>
  <c r="M30" i="7" s="1"/>
  <c r="M31" i="7" s="1"/>
  <c r="M32" i="7" s="1"/>
  <c r="M33" i="7" s="1"/>
  <c r="M34" i="7" s="1"/>
  <c r="M35" i="7" s="1"/>
  <c r="M36" i="7" s="1"/>
  <c r="M37" i="7" s="1"/>
  <c r="M38" i="7" s="1"/>
  <c r="M39" i="7" s="1"/>
  <c r="M40" i="7" s="1"/>
  <c r="M41" i="7" s="1"/>
  <c r="K15" i="5"/>
  <c r="N15" i="5" s="1"/>
  <c r="H14" i="5"/>
  <c r="M14" i="5" s="1"/>
  <c r="K16" i="5" l="1"/>
  <c r="N16" i="5" s="1"/>
  <c r="H15" i="5"/>
  <c r="H16" i="5" s="1"/>
  <c r="K17" i="5" l="1"/>
  <c r="K18" i="5" s="1"/>
  <c r="K19" i="5" s="1"/>
  <c r="K20" i="5" s="1"/>
  <c r="K21" i="5" s="1"/>
  <c r="K22" i="5" s="1"/>
  <c r="K23" i="5" s="1"/>
  <c r="K24" i="5" s="1"/>
  <c r="K25" i="5" s="1"/>
  <c r="K26" i="5" s="1"/>
  <c r="K27" i="5" s="1"/>
  <c r="K28" i="5" s="1"/>
  <c r="K29" i="5" s="1"/>
  <c r="K30" i="5" s="1"/>
  <c r="K31" i="5" s="1"/>
  <c r="M15" i="5"/>
  <c r="M16" i="5" s="1"/>
  <c r="H17" i="5"/>
  <c r="N17" i="5" l="1"/>
  <c r="N18" i="5" s="1"/>
  <c r="N19" i="5" s="1"/>
  <c r="N20" i="5" s="1"/>
  <c r="N21" i="5" s="1"/>
  <c r="N22" i="5" s="1"/>
  <c r="N23" i="5" s="1"/>
  <c r="N24" i="5" s="1"/>
  <c r="N25" i="5" s="1"/>
  <c r="N26" i="5" s="1"/>
  <c r="N27" i="5" s="1"/>
  <c r="N28" i="5" s="1"/>
  <c r="N29" i="5" s="1"/>
  <c r="N30" i="5" s="1"/>
  <c r="N31" i="5" s="1"/>
  <c r="K32" i="5"/>
  <c r="K33" i="5" s="1"/>
  <c r="K34" i="5" s="1"/>
  <c r="K35" i="5" s="1"/>
  <c r="K36" i="5" s="1"/>
  <c r="K37" i="5" s="1"/>
  <c r="K38" i="5" s="1"/>
  <c r="K39" i="5" s="1"/>
  <c r="K40" i="5" s="1"/>
  <c r="K41" i="5" s="1"/>
  <c r="M17" i="5"/>
  <c r="H18" i="5"/>
  <c r="N32" i="5" l="1"/>
  <c r="N33" i="5" s="1"/>
  <c r="N34" i="5" s="1"/>
  <c r="N35" i="5" s="1"/>
  <c r="N36" i="5" s="1"/>
  <c r="N37" i="5" s="1"/>
  <c r="N38" i="5" s="1"/>
  <c r="N39" i="5" s="1"/>
  <c r="N40" i="5" s="1"/>
  <c r="N41" i="5" s="1"/>
  <c r="M18" i="5"/>
  <c r="H19" i="5"/>
  <c r="M19" i="5" l="1"/>
  <c r="H20" i="5"/>
  <c r="M20" i="5" l="1"/>
  <c r="H21" i="5"/>
  <c r="M21" i="5" l="1"/>
  <c r="H22" i="5"/>
  <c r="M22" i="5" l="1"/>
  <c r="H23" i="5"/>
  <c r="M23" i="5" l="1"/>
  <c r="H24" i="5"/>
  <c r="M24" i="5" l="1"/>
  <c r="H25" i="5"/>
  <c r="M25" i="5" l="1"/>
  <c r="H26" i="5"/>
  <c r="M26" i="5" l="1"/>
  <c r="H27" i="5"/>
  <c r="M27" i="5" l="1"/>
  <c r="H28" i="5"/>
  <c r="M28" i="5" l="1"/>
  <c r="H29" i="5"/>
  <c r="M29" i="5" l="1"/>
  <c r="H30" i="5"/>
  <c r="M30" i="5" l="1"/>
  <c r="H31" i="5"/>
  <c r="M31" i="5" l="1"/>
  <c r="H32" i="5"/>
  <c r="M32" i="5" l="1"/>
  <c r="H33" i="5"/>
  <c r="M33" i="5" l="1"/>
  <c r="H34" i="5"/>
  <c r="H35" i="5" s="1"/>
  <c r="H36" i="5" s="1"/>
  <c r="H37" i="5" s="1"/>
  <c r="H38" i="5" s="1"/>
  <c r="H39" i="5" s="1"/>
  <c r="H40" i="5" s="1"/>
  <c r="H41" i="5" s="1"/>
  <c r="M34" i="5" l="1"/>
  <c r="M35" i="5" s="1"/>
  <c r="M36" i="5" s="1"/>
  <c r="M37" i="5" s="1"/>
  <c r="M38" i="5" s="1"/>
  <c r="M39" i="5" l="1"/>
  <c r="M40" i="5" s="1"/>
  <c r="M41" i="5" s="1"/>
</calcChain>
</file>

<file path=xl/sharedStrings.xml><?xml version="1.0" encoding="utf-8"?>
<sst xmlns="http://schemas.openxmlformats.org/spreadsheetml/2006/main" count="131" uniqueCount="38">
  <si>
    <t>Projected</t>
  </si>
  <si>
    <t>Actual</t>
  </si>
  <si>
    <t>Data</t>
  </si>
  <si>
    <t>Cum</t>
  </si>
  <si>
    <t>Weight (%)</t>
  </si>
  <si>
    <t>ID</t>
  </si>
  <si>
    <t>Task ID</t>
  </si>
  <si>
    <t>Date</t>
  </si>
  <si>
    <t>must equal 100 &gt;</t>
  </si>
  <si>
    <t xml:space="preserve">This is a task based burn down. The most common. </t>
  </si>
  <si>
    <t>Complete the Task weighting grid by adding task name and weight %</t>
  </si>
  <si>
    <t>Then add the task IDs to the Estimated column based on planned completion</t>
  </si>
  <si>
    <t>Then add the task IDs to the Actual column based on actual completion</t>
  </si>
  <si>
    <t>Completed tasks</t>
  </si>
  <si>
    <t>Task completion (%)</t>
  </si>
  <si>
    <t>&lt;&lt; Remove cells not in use, copy down additional cells if you need more then update the graph to include/exclude them</t>
  </si>
  <si>
    <t>Name:</t>
  </si>
  <si>
    <t>Task completion log</t>
  </si>
  <si>
    <t>Task inventory</t>
  </si>
  <si>
    <t>Burndown graph</t>
  </si>
  <si>
    <t>Name</t>
  </si>
  <si>
    <t>Building Rome in 30 days</t>
  </si>
  <si>
    <t>Drag down the Actual % column to show progress</t>
  </si>
  <si>
    <t>Pick up bricks</t>
  </si>
  <si>
    <t>Apply mortar</t>
  </si>
  <si>
    <t>Collect materials</t>
  </si>
  <si>
    <t>Pay foreman</t>
  </si>
  <si>
    <t>Meet centurian</t>
  </si>
  <si>
    <t>Lay first wall</t>
  </si>
  <si>
    <t>Attend senate session</t>
  </si>
  <si>
    <t>Erect statues</t>
  </si>
  <si>
    <t>Lay garden</t>
  </si>
  <si>
    <t>Buy next batch of bricks</t>
  </si>
  <si>
    <t>Complete drainage</t>
  </si>
  <si>
    <t>Install aquaduct</t>
  </si>
  <si>
    <t>Hire musical entertainment</t>
  </si>
  <si>
    <t>Buy wine</t>
  </si>
  <si>
    <t>Celebrate opening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</si>
</sst>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B05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14" fontId="0" fillId="0" borderId="0" xfId="0" applyNumberFormat="1"/>
    <xf numFmtId="0" fontId="2" fillId="0" borderId="0" xfId="0" applyFont="1"/>
    <xf numFmtId="10" fontId="0" fillId="0" borderId="0" xfId="1" applyNumberFormat="1" applyFont="1"/>
    <xf numFmtId="0" fontId="0" fillId="0" borderId="4" xfId="0" applyBorder="1"/>
    <xf numFmtId="0" fontId="0" fillId="0" borderId="6" xfId="0" applyBorder="1"/>
    <xf numFmtId="0" fontId="2" fillId="0" borderId="0" xfId="0" applyFont="1" applyBorder="1"/>
    <xf numFmtId="0" fontId="2" fillId="0" borderId="7" xfId="0" applyFont="1" applyBorder="1"/>
    <xf numFmtId="0" fontId="4" fillId="0" borderId="0" xfId="0" applyFont="1"/>
    <xf numFmtId="9" fontId="2" fillId="0" borderId="5" xfId="1" applyNumberFormat="1" applyFont="1" applyBorder="1"/>
    <xf numFmtId="0" fontId="2" fillId="0" borderId="1" xfId="0" applyFont="1" applyBorder="1"/>
    <xf numFmtId="9" fontId="0" fillId="0" borderId="2" xfId="1" applyFont="1" applyBorder="1"/>
    <xf numFmtId="0" fontId="0" fillId="0" borderId="2" xfId="0" applyBorder="1"/>
    <xf numFmtId="0" fontId="2" fillId="0" borderId="2" xfId="0" applyFont="1" applyBorder="1"/>
    <xf numFmtId="14" fontId="2" fillId="0" borderId="2" xfId="0" applyNumberFormat="1" applyFont="1" applyBorder="1"/>
    <xf numFmtId="9" fontId="0" fillId="0" borderId="3" xfId="1" applyFont="1" applyBorder="1"/>
    <xf numFmtId="0" fontId="2" fillId="2" borderId="4" xfId="0" applyFont="1" applyFill="1" applyBorder="1"/>
    <xf numFmtId="9" fontId="0" fillId="2" borderId="0" xfId="1" applyFont="1" applyFill="1" applyBorder="1"/>
    <xf numFmtId="0" fontId="2" fillId="2" borderId="0" xfId="0" applyFont="1" applyFill="1" applyBorder="1"/>
    <xf numFmtId="14" fontId="0" fillId="2" borderId="0" xfId="0" applyNumberFormat="1" applyFill="1" applyBorder="1"/>
    <xf numFmtId="164" fontId="0" fillId="2" borderId="5" xfId="1" applyNumberFormat="1" applyFont="1" applyFill="1" applyBorder="1"/>
    <xf numFmtId="0" fontId="0" fillId="0" borderId="0" xfId="0" applyAlignment="1">
      <alignment horizontal="right"/>
    </xf>
    <xf numFmtId="9" fontId="0" fillId="0" borderId="0" xfId="0" applyNumberFormat="1"/>
    <xf numFmtId="0" fontId="2" fillId="3" borderId="4" xfId="0" applyFont="1" applyFill="1" applyBorder="1"/>
    <xf numFmtId="9" fontId="0" fillId="3" borderId="0" xfId="1" applyFont="1" applyFill="1" applyBorder="1"/>
    <xf numFmtId="0" fontId="2" fillId="3" borderId="0" xfId="0" applyFont="1" applyFill="1" applyBorder="1"/>
    <xf numFmtId="14" fontId="0" fillId="3" borderId="0" xfId="0" applyNumberFormat="1" applyFill="1" applyBorder="1"/>
    <xf numFmtId="164" fontId="0" fillId="3" borderId="5" xfId="1" applyNumberFormat="1" applyFont="1" applyFill="1" applyBorder="1"/>
    <xf numFmtId="0" fontId="3" fillId="4" borderId="10" xfId="0" applyFont="1" applyFill="1" applyBorder="1"/>
    <xf numFmtId="0" fontId="3" fillId="4" borderId="9" xfId="0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2" fillId="3" borderId="6" xfId="0" applyFont="1" applyFill="1" applyBorder="1"/>
    <xf numFmtId="9" fontId="0" fillId="3" borderId="7" xfId="1" applyFont="1" applyFill="1" applyBorder="1"/>
    <xf numFmtId="0" fontId="2" fillId="3" borderId="7" xfId="0" applyFont="1" applyFill="1" applyBorder="1"/>
    <xf numFmtId="14" fontId="0" fillId="3" borderId="7" xfId="0" applyNumberFormat="1" applyFill="1" applyBorder="1"/>
    <xf numFmtId="164" fontId="0" fillId="3" borderId="8" xfId="1" applyNumberFormat="1" applyFont="1" applyFill="1" applyBorder="1"/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center"/>
    </xf>
    <xf numFmtId="0" fontId="0" fillId="5" borderId="4" xfId="0" applyFill="1" applyBorder="1"/>
    <xf numFmtId="0" fontId="2" fillId="5" borderId="0" xfId="0" applyFont="1" applyFill="1" applyBorder="1"/>
    <xf numFmtId="9" fontId="2" fillId="5" borderId="5" xfId="1" applyNumberFormat="1" applyFont="1" applyFill="1" applyBorder="1"/>
    <xf numFmtId="9" fontId="2" fillId="0" borderId="8" xfId="1" applyNumberFormat="1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Completed!$R$2</c:f>
          <c:strCache>
            <c:ptCount val="1"/>
            <c:pt idx="0">
              <c:v>Building Rome in 30 days</c:v>
            </c:pt>
          </c:strCache>
        </c:strRef>
      </c:tx>
      <c:overlay val="0"/>
      <c:txPr>
        <a:bodyPr/>
        <a:lstStyle/>
        <a:p>
          <a:pPr>
            <a:defRPr/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'Sprint burndown'!$M$11</c:f>
              <c:strCache>
                <c:ptCount val="1"/>
                <c:pt idx="0">
                  <c:v>Projected</c:v>
                </c:pt>
              </c:strCache>
            </c:strRef>
          </c:tx>
          <c:spPr>
            <a:ln>
              <a:solidFill>
                <a:srgbClr val="00B050"/>
              </a:solidFill>
              <a:prstDash val="sysDot"/>
            </a:ln>
          </c:spPr>
          <c:marker>
            <c:symbol val="none"/>
          </c:marker>
          <c:cat>
            <c:numRef>
              <c:f>'Sprint burndown'!$L$13:$L$37</c:f>
              <c:numCache>
                <c:formatCode>m/d/yyyy</c:formatCode>
                <c:ptCount val="25"/>
                <c:pt idx="0">
                  <c:v>41321</c:v>
                </c:pt>
                <c:pt idx="1">
                  <c:v>41322</c:v>
                </c:pt>
                <c:pt idx="2">
                  <c:v>41323</c:v>
                </c:pt>
                <c:pt idx="3">
                  <c:v>41324</c:v>
                </c:pt>
                <c:pt idx="4">
                  <c:v>41325</c:v>
                </c:pt>
                <c:pt idx="5">
                  <c:v>41326</c:v>
                </c:pt>
                <c:pt idx="6">
                  <c:v>41327</c:v>
                </c:pt>
                <c:pt idx="7">
                  <c:v>41328</c:v>
                </c:pt>
                <c:pt idx="8">
                  <c:v>41329</c:v>
                </c:pt>
                <c:pt idx="9">
                  <c:v>41330</c:v>
                </c:pt>
                <c:pt idx="10">
                  <c:v>41331</c:v>
                </c:pt>
                <c:pt idx="11">
                  <c:v>41332</c:v>
                </c:pt>
                <c:pt idx="12">
                  <c:v>41333</c:v>
                </c:pt>
                <c:pt idx="13">
                  <c:v>41334</c:v>
                </c:pt>
                <c:pt idx="14">
                  <c:v>41335</c:v>
                </c:pt>
                <c:pt idx="15">
                  <c:v>41336</c:v>
                </c:pt>
                <c:pt idx="16">
                  <c:v>41337</c:v>
                </c:pt>
                <c:pt idx="17">
                  <c:v>41338</c:v>
                </c:pt>
                <c:pt idx="18">
                  <c:v>41339</c:v>
                </c:pt>
                <c:pt idx="19">
                  <c:v>41340</c:v>
                </c:pt>
                <c:pt idx="20">
                  <c:v>41341</c:v>
                </c:pt>
                <c:pt idx="21">
                  <c:v>41342</c:v>
                </c:pt>
                <c:pt idx="22">
                  <c:v>41343</c:v>
                </c:pt>
                <c:pt idx="23">
                  <c:v>41344</c:v>
                </c:pt>
                <c:pt idx="24">
                  <c:v>41345</c:v>
                </c:pt>
              </c:numCache>
            </c:numRef>
          </c:cat>
          <c:val>
            <c:numRef>
              <c:f>'Sprint burndown'!$M$13:$M$41</c:f>
              <c:numCache>
                <c:formatCode>0%</c:formatCode>
                <c:ptCount val="29"/>
                <c:pt idx="0">
                  <c:v>1</c:v>
                </c:pt>
                <c:pt idx="1">
                  <c:v>0.94</c:v>
                </c:pt>
                <c:pt idx="2">
                  <c:v>0.94</c:v>
                </c:pt>
                <c:pt idx="3">
                  <c:v>0.88</c:v>
                </c:pt>
                <c:pt idx="4">
                  <c:v>0.88</c:v>
                </c:pt>
                <c:pt idx="5">
                  <c:v>0.82000000000000006</c:v>
                </c:pt>
                <c:pt idx="6">
                  <c:v>0.82000000000000006</c:v>
                </c:pt>
                <c:pt idx="7">
                  <c:v>0.72</c:v>
                </c:pt>
                <c:pt idx="8">
                  <c:v>0.72</c:v>
                </c:pt>
                <c:pt idx="9">
                  <c:v>0.66999999999999993</c:v>
                </c:pt>
                <c:pt idx="10">
                  <c:v>0.66999999999999993</c:v>
                </c:pt>
                <c:pt idx="11">
                  <c:v>0.52</c:v>
                </c:pt>
                <c:pt idx="12">
                  <c:v>0.52</c:v>
                </c:pt>
                <c:pt idx="13">
                  <c:v>0.37</c:v>
                </c:pt>
                <c:pt idx="14">
                  <c:v>0.37</c:v>
                </c:pt>
                <c:pt idx="15">
                  <c:v>0.21999999999999997</c:v>
                </c:pt>
                <c:pt idx="16">
                  <c:v>0.21999999999999997</c:v>
                </c:pt>
                <c:pt idx="17">
                  <c:v>0.19999999999999996</c:v>
                </c:pt>
                <c:pt idx="18">
                  <c:v>0.19999999999999996</c:v>
                </c:pt>
                <c:pt idx="19">
                  <c:v>0.14999999999999991</c:v>
                </c:pt>
                <c:pt idx="20">
                  <c:v>0.14999999999999991</c:v>
                </c:pt>
                <c:pt idx="21">
                  <c:v>0.1399999999999999</c:v>
                </c:pt>
                <c:pt idx="22">
                  <c:v>0.1399999999999999</c:v>
                </c:pt>
                <c:pt idx="23">
                  <c:v>7.9999999999999849E-2</c:v>
                </c:pt>
                <c:pt idx="24">
                  <c:v>7.9999999999999849E-2</c:v>
                </c:pt>
                <c:pt idx="25">
                  <c:v>3.9999999999999813E-2</c:v>
                </c:pt>
                <c:pt idx="26">
                  <c:v>1.9999999999999796E-2</c:v>
                </c:pt>
                <c:pt idx="27">
                  <c:v>1.9999999999999796E-2</c:v>
                </c:pt>
                <c:pt idx="28">
                  <c:v>-2.2204460492503131E-16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58-46C4-9E58-740C66815495}"/>
            </c:ext>
          </c:extLst>
        </c:ser>
        <c:ser>
          <c:idx val="1"/>
          <c:order val="1"/>
          <c:tx>
            <c:strRef>
              <c:f>'Sprint burndown'!$N$12</c:f>
              <c:strCache>
                <c:ptCount val="1"/>
                <c:pt idx="0">
                  <c:v>Actual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'Sprint burndown'!$L$13:$L$37</c:f>
              <c:numCache>
                <c:formatCode>m/d/yyyy</c:formatCode>
                <c:ptCount val="25"/>
                <c:pt idx="0">
                  <c:v>41321</c:v>
                </c:pt>
                <c:pt idx="1">
                  <c:v>41322</c:v>
                </c:pt>
                <c:pt idx="2">
                  <c:v>41323</c:v>
                </c:pt>
                <c:pt idx="3">
                  <c:v>41324</c:v>
                </c:pt>
                <c:pt idx="4">
                  <c:v>41325</c:v>
                </c:pt>
                <c:pt idx="5">
                  <c:v>41326</c:v>
                </c:pt>
                <c:pt idx="6">
                  <c:v>41327</c:v>
                </c:pt>
                <c:pt idx="7">
                  <c:v>41328</c:v>
                </c:pt>
                <c:pt idx="8">
                  <c:v>41329</c:v>
                </c:pt>
                <c:pt idx="9">
                  <c:v>41330</c:v>
                </c:pt>
                <c:pt idx="10">
                  <c:v>41331</c:v>
                </c:pt>
                <c:pt idx="11">
                  <c:v>41332</c:v>
                </c:pt>
                <c:pt idx="12">
                  <c:v>41333</c:v>
                </c:pt>
                <c:pt idx="13">
                  <c:v>41334</c:v>
                </c:pt>
                <c:pt idx="14">
                  <c:v>41335</c:v>
                </c:pt>
                <c:pt idx="15">
                  <c:v>41336</c:v>
                </c:pt>
                <c:pt idx="16">
                  <c:v>41337</c:v>
                </c:pt>
                <c:pt idx="17">
                  <c:v>41338</c:v>
                </c:pt>
                <c:pt idx="18">
                  <c:v>41339</c:v>
                </c:pt>
                <c:pt idx="19">
                  <c:v>41340</c:v>
                </c:pt>
                <c:pt idx="20">
                  <c:v>41341</c:v>
                </c:pt>
                <c:pt idx="21">
                  <c:v>41342</c:v>
                </c:pt>
                <c:pt idx="22">
                  <c:v>41343</c:v>
                </c:pt>
                <c:pt idx="23">
                  <c:v>41344</c:v>
                </c:pt>
                <c:pt idx="24">
                  <c:v>41345</c:v>
                </c:pt>
              </c:numCache>
            </c:numRef>
          </c:cat>
          <c:val>
            <c:numRef>
              <c:f>'Sprint burndown'!$N$13:$N$41</c:f>
              <c:numCache>
                <c:formatCode>0.0%</c:formatCode>
                <c:ptCount val="29"/>
                <c:pt idx="0" formatCode="0%">
                  <c:v>1</c:v>
                </c:pt>
                <c:pt idx="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58-46C4-9E58-740C66815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7477376"/>
        <c:axId val="-17479008"/>
      </c:lineChart>
      <c:dateAx>
        <c:axId val="-1747737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crossAx val="-17479008"/>
        <c:crosses val="autoZero"/>
        <c:auto val="1"/>
        <c:lblOffset val="100"/>
        <c:baseTimeUnit val="days"/>
        <c:majorUnit val="3"/>
        <c:majorTimeUnit val="days"/>
      </c:dateAx>
      <c:valAx>
        <c:axId val="-1747900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-17477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Completed!$R$2</c:f>
          <c:strCache>
            <c:ptCount val="1"/>
            <c:pt idx="0">
              <c:v>Building Rome in 30 days</c:v>
            </c:pt>
          </c:strCache>
        </c:strRef>
      </c:tx>
      <c:overlay val="0"/>
      <c:txPr>
        <a:bodyPr/>
        <a:lstStyle/>
        <a:p>
          <a:pPr>
            <a:defRPr/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'Burndown with actual formula'!$M$11</c:f>
              <c:strCache>
                <c:ptCount val="1"/>
                <c:pt idx="0">
                  <c:v>Projected</c:v>
                </c:pt>
              </c:strCache>
            </c:strRef>
          </c:tx>
          <c:spPr>
            <a:ln>
              <a:solidFill>
                <a:srgbClr val="00B050"/>
              </a:solidFill>
              <a:prstDash val="sysDot"/>
            </a:ln>
          </c:spPr>
          <c:marker>
            <c:symbol val="none"/>
          </c:marker>
          <c:cat>
            <c:numRef>
              <c:f>'Burndown with actual formula'!$L$13:$L$37</c:f>
              <c:numCache>
                <c:formatCode>m/d/yyyy</c:formatCode>
                <c:ptCount val="25"/>
                <c:pt idx="0">
                  <c:v>41321</c:v>
                </c:pt>
                <c:pt idx="1">
                  <c:v>41322</c:v>
                </c:pt>
                <c:pt idx="2">
                  <c:v>41323</c:v>
                </c:pt>
                <c:pt idx="3">
                  <c:v>41324</c:v>
                </c:pt>
                <c:pt idx="4">
                  <c:v>41325</c:v>
                </c:pt>
                <c:pt idx="5">
                  <c:v>41326</c:v>
                </c:pt>
                <c:pt idx="6">
                  <c:v>41327</c:v>
                </c:pt>
                <c:pt idx="7">
                  <c:v>41328</c:v>
                </c:pt>
                <c:pt idx="8">
                  <c:v>41329</c:v>
                </c:pt>
                <c:pt idx="9">
                  <c:v>41330</c:v>
                </c:pt>
                <c:pt idx="10">
                  <c:v>41331</c:v>
                </c:pt>
                <c:pt idx="11">
                  <c:v>41332</c:v>
                </c:pt>
                <c:pt idx="12">
                  <c:v>41333</c:v>
                </c:pt>
                <c:pt idx="13">
                  <c:v>41334</c:v>
                </c:pt>
                <c:pt idx="14">
                  <c:v>41335</c:v>
                </c:pt>
                <c:pt idx="15">
                  <c:v>41336</c:v>
                </c:pt>
                <c:pt idx="16">
                  <c:v>41337</c:v>
                </c:pt>
                <c:pt idx="17">
                  <c:v>41338</c:v>
                </c:pt>
                <c:pt idx="18">
                  <c:v>41339</c:v>
                </c:pt>
                <c:pt idx="19">
                  <c:v>41340</c:v>
                </c:pt>
                <c:pt idx="20">
                  <c:v>41341</c:v>
                </c:pt>
                <c:pt idx="21">
                  <c:v>41342</c:v>
                </c:pt>
                <c:pt idx="22">
                  <c:v>41343</c:v>
                </c:pt>
                <c:pt idx="23">
                  <c:v>41344</c:v>
                </c:pt>
                <c:pt idx="24">
                  <c:v>41345</c:v>
                </c:pt>
              </c:numCache>
            </c:numRef>
          </c:cat>
          <c:val>
            <c:numRef>
              <c:f>'Burndown with actual formula'!$M$13:$M$41</c:f>
              <c:numCache>
                <c:formatCode>0%</c:formatCode>
                <c:ptCount val="29"/>
                <c:pt idx="0">
                  <c:v>1</c:v>
                </c:pt>
                <c:pt idx="1">
                  <c:v>0.94</c:v>
                </c:pt>
                <c:pt idx="2">
                  <c:v>0.94</c:v>
                </c:pt>
                <c:pt idx="3">
                  <c:v>0.88</c:v>
                </c:pt>
                <c:pt idx="4">
                  <c:v>0.88</c:v>
                </c:pt>
                <c:pt idx="5">
                  <c:v>0.82000000000000006</c:v>
                </c:pt>
                <c:pt idx="6">
                  <c:v>0.82000000000000006</c:v>
                </c:pt>
                <c:pt idx="7">
                  <c:v>0.72</c:v>
                </c:pt>
                <c:pt idx="8">
                  <c:v>0.72</c:v>
                </c:pt>
                <c:pt idx="9">
                  <c:v>0.66999999999999993</c:v>
                </c:pt>
                <c:pt idx="10">
                  <c:v>0.66999999999999993</c:v>
                </c:pt>
                <c:pt idx="11">
                  <c:v>0.52</c:v>
                </c:pt>
                <c:pt idx="12">
                  <c:v>0.52</c:v>
                </c:pt>
                <c:pt idx="13">
                  <c:v>0.37</c:v>
                </c:pt>
                <c:pt idx="14">
                  <c:v>0.37</c:v>
                </c:pt>
                <c:pt idx="15">
                  <c:v>0.21999999999999997</c:v>
                </c:pt>
                <c:pt idx="16">
                  <c:v>0.21999999999999997</c:v>
                </c:pt>
                <c:pt idx="17">
                  <c:v>0.19999999999999996</c:v>
                </c:pt>
                <c:pt idx="18">
                  <c:v>0.19999999999999996</c:v>
                </c:pt>
                <c:pt idx="19">
                  <c:v>0.14999999999999991</c:v>
                </c:pt>
                <c:pt idx="20">
                  <c:v>0.14999999999999991</c:v>
                </c:pt>
                <c:pt idx="21">
                  <c:v>0.1399999999999999</c:v>
                </c:pt>
                <c:pt idx="22">
                  <c:v>0.1399999999999999</c:v>
                </c:pt>
                <c:pt idx="23">
                  <c:v>7.9999999999999849E-2</c:v>
                </c:pt>
                <c:pt idx="24">
                  <c:v>7.9999999999999849E-2</c:v>
                </c:pt>
                <c:pt idx="25">
                  <c:v>3.9999999999999813E-2</c:v>
                </c:pt>
                <c:pt idx="26">
                  <c:v>1.9999999999999796E-2</c:v>
                </c:pt>
                <c:pt idx="27">
                  <c:v>1.9999999999999796E-2</c:v>
                </c:pt>
                <c:pt idx="28">
                  <c:v>-2.2204460492503131E-16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DC-4286-9BFD-011E771812D9}"/>
            </c:ext>
          </c:extLst>
        </c:ser>
        <c:ser>
          <c:idx val="1"/>
          <c:order val="1"/>
          <c:tx>
            <c:strRef>
              <c:f>'Burndown with actual formula'!$N$12</c:f>
              <c:strCache>
                <c:ptCount val="1"/>
                <c:pt idx="0">
                  <c:v>Actual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'Burndown with actual formula'!$L$13:$L$37</c:f>
              <c:numCache>
                <c:formatCode>m/d/yyyy</c:formatCode>
                <c:ptCount val="25"/>
                <c:pt idx="0">
                  <c:v>41321</c:v>
                </c:pt>
                <c:pt idx="1">
                  <c:v>41322</c:v>
                </c:pt>
                <c:pt idx="2">
                  <c:v>41323</c:v>
                </c:pt>
                <c:pt idx="3">
                  <c:v>41324</c:v>
                </c:pt>
                <c:pt idx="4">
                  <c:v>41325</c:v>
                </c:pt>
                <c:pt idx="5">
                  <c:v>41326</c:v>
                </c:pt>
                <c:pt idx="6">
                  <c:v>41327</c:v>
                </c:pt>
                <c:pt idx="7">
                  <c:v>41328</c:v>
                </c:pt>
                <c:pt idx="8">
                  <c:v>41329</c:v>
                </c:pt>
                <c:pt idx="9">
                  <c:v>41330</c:v>
                </c:pt>
                <c:pt idx="10">
                  <c:v>41331</c:v>
                </c:pt>
                <c:pt idx="11">
                  <c:v>41332</c:v>
                </c:pt>
                <c:pt idx="12">
                  <c:v>41333</c:v>
                </c:pt>
                <c:pt idx="13">
                  <c:v>41334</c:v>
                </c:pt>
                <c:pt idx="14">
                  <c:v>41335</c:v>
                </c:pt>
                <c:pt idx="15">
                  <c:v>41336</c:v>
                </c:pt>
                <c:pt idx="16">
                  <c:v>41337</c:v>
                </c:pt>
                <c:pt idx="17">
                  <c:v>41338</c:v>
                </c:pt>
                <c:pt idx="18">
                  <c:v>41339</c:v>
                </c:pt>
                <c:pt idx="19">
                  <c:v>41340</c:v>
                </c:pt>
                <c:pt idx="20">
                  <c:v>41341</c:v>
                </c:pt>
                <c:pt idx="21">
                  <c:v>41342</c:v>
                </c:pt>
                <c:pt idx="22">
                  <c:v>41343</c:v>
                </c:pt>
                <c:pt idx="23">
                  <c:v>41344</c:v>
                </c:pt>
                <c:pt idx="24">
                  <c:v>41345</c:v>
                </c:pt>
              </c:numCache>
            </c:numRef>
          </c:cat>
          <c:val>
            <c:numRef>
              <c:f>'Burndown with actual formula'!$N$13:$N$41</c:f>
              <c:numCache>
                <c:formatCode>0.0%</c:formatCode>
                <c:ptCount val="29"/>
                <c:pt idx="0" formatCode="0%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DC-4286-9BFD-011E77181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7477376"/>
        <c:axId val="-17479008"/>
      </c:lineChart>
      <c:dateAx>
        <c:axId val="-1747737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crossAx val="-17479008"/>
        <c:crosses val="autoZero"/>
        <c:auto val="1"/>
        <c:lblOffset val="100"/>
        <c:baseTimeUnit val="days"/>
        <c:majorUnit val="3"/>
        <c:majorTimeUnit val="days"/>
      </c:dateAx>
      <c:valAx>
        <c:axId val="-1747900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-17477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Completed!$R$2</c:f>
          <c:strCache>
            <c:ptCount val="1"/>
            <c:pt idx="0">
              <c:v>Building Rome in 30 days</c:v>
            </c:pt>
          </c:strCache>
        </c:strRef>
      </c:tx>
      <c:overlay val="0"/>
      <c:txPr>
        <a:bodyPr/>
        <a:lstStyle/>
        <a:p>
          <a:pPr>
            <a:defRPr/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Completed!$M$11</c:f>
              <c:strCache>
                <c:ptCount val="1"/>
                <c:pt idx="0">
                  <c:v>Projected</c:v>
                </c:pt>
              </c:strCache>
            </c:strRef>
          </c:tx>
          <c:spPr>
            <a:ln>
              <a:solidFill>
                <a:srgbClr val="00B050"/>
              </a:solidFill>
              <a:prstDash val="sysDot"/>
            </a:ln>
          </c:spPr>
          <c:marker>
            <c:symbol val="none"/>
          </c:marker>
          <c:cat>
            <c:numRef>
              <c:f>Completed!$L$13:$L$37</c:f>
              <c:numCache>
                <c:formatCode>m/d/yyyy</c:formatCode>
                <c:ptCount val="25"/>
                <c:pt idx="0">
                  <c:v>43147</c:v>
                </c:pt>
                <c:pt idx="1">
                  <c:v>43148</c:v>
                </c:pt>
                <c:pt idx="2">
                  <c:v>43149</c:v>
                </c:pt>
                <c:pt idx="3">
                  <c:v>43150</c:v>
                </c:pt>
                <c:pt idx="4">
                  <c:v>43151</c:v>
                </c:pt>
                <c:pt idx="5">
                  <c:v>43152</c:v>
                </c:pt>
                <c:pt idx="6">
                  <c:v>43153</c:v>
                </c:pt>
                <c:pt idx="7">
                  <c:v>43154</c:v>
                </c:pt>
                <c:pt idx="8">
                  <c:v>43155</c:v>
                </c:pt>
                <c:pt idx="9">
                  <c:v>43156</c:v>
                </c:pt>
                <c:pt idx="10">
                  <c:v>43157</c:v>
                </c:pt>
                <c:pt idx="11">
                  <c:v>43158</c:v>
                </c:pt>
                <c:pt idx="12">
                  <c:v>43159</c:v>
                </c:pt>
                <c:pt idx="13">
                  <c:v>43160</c:v>
                </c:pt>
                <c:pt idx="14">
                  <c:v>43161</c:v>
                </c:pt>
                <c:pt idx="15">
                  <c:v>43162</c:v>
                </c:pt>
                <c:pt idx="16">
                  <c:v>43163</c:v>
                </c:pt>
                <c:pt idx="17">
                  <c:v>43164</c:v>
                </c:pt>
                <c:pt idx="18">
                  <c:v>43165</c:v>
                </c:pt>
                <c:pt idx="19">
                  <c:v>43166</c:v>
                </c:pt>
                <c:pt idx="20">
                  <c:v>43167</c:v>
                </c:pt>
                <c:pt idx="21">
                  <c:v>43168</c:v>
                </c:pt>
                <c:pt idx="22">
                  <c:v>43169</c:v>
                </c:pt>
                <c:pt idx="23">
                  <c:v>43170</c:v>
                </c:pt>
                <c:pt idx="24">
                  <c:v>43171</c:v>
                </c:pt>
              </c:numCache>
            </c:numRef>
          </c:cat>
          <c:val>
            <c:numRef>
              <c:f>Completed!$M$13:$M$41</c:f>
              <c:numCache>
                <c:formatCode>0%</c:formatCode>
                <c:ptCount val="29"/>
                <c:pt idx="0">
                  <c:v>1</c:v>
                </c:pt>
                <c:pt idx="1">
                  <c:v>0.94</c:v>
                </c:pt>
                <c:pt idx="2">
                  <c:v>0.94</c:v>
                </c:pt>
                <c:pt idx="3">
                  <c:v>0.88</c:v>
                </c:pt>
                <c:pt idx="4">
                  <c:v>0.88</c:v>
                </c:pt>
                <c:pt idx="5">
                  <c:v>0.82000000000000006</c:v>
                </c:pt>
                <c:pt idx="6">
                  <c:v>0.82000000000000006</c:v>
                </c:pt>
                <c:pt idx="7">
                  <c:v>0.72</c:v>
                </c:pt>
                <c:pt idx="8">
                  <c:v>0.72</c:v>
                </c:pt>
                <c:pt idx="9">
                  <c:v>0.66999999999999993</c:v>
                </c:pt>
                <c:pt idx="10">
                  <c:v>0.66999999999999993</c:v>
                </c:pt>
                <c:pt idx="11">
                  <c:v>0.52</c:v>
                </c:pt>
                <c:pt idx="12">
                  <c:v>0.52</c:v>
                </c:pt>
                <c:pt idx="13">
                  <c:v>0.37</c:v>
                </c:pt>
                <c:pt idx="14">
                  <c:v>0.37</c:v>
                </c:pt>
                <c:pt idx="15">
                  <c:v>0.21999999999999997</c:v>
                </c:pt>
                <c:pt idx="16">
                  <c:v>0.21999999999999997</c:v>
                </c:pt>
                <c:pt idx="17">
                  <c:v>0.19999999999999996</c:v>
                </c:pt>
                <c:pt idx="18">
                  <c:v>0.19999999999999996</c:v>
                </c:pt>
                <c:pt idx="19">
                  <c:v>0.14999999999999991</c:v>
                </c:pt>
                <c:pt idx="20">
                  <c:v>0.14999999999999991</c:v>
                </c:pt>
                <c:pt idx="21">
                  <c:v>0.1399999999999999</c:v>
                </c:pt>
                <c:pt idx="22">
                  <c:v>0.1399999999999999</c:v>
                </c:pt>
                <c:pt idx="23">
                  <c:v>7.9999999999999849E-2</c:v>
                </c:pt>
                <c:pt idx="24">
                  <c:v>7.9999999999999849E-2</c:v>
                </c:pt>
                <c:pt idx="25">
                  <c:v>3.9999999999999813E-2</c:v>
                </c:pt>
                <c:pt idx="26">
                  <c:v>1.9999999999999796E-2</c:v>
                </c:pt>
                <c:pt idx="27">
                  <c:v>1.9999999999999796E-2</c:v>
                </c:pt>
                <c:pt idx="28">
                  <c:v>-2.2204460492503131E-16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D6-43D7-86A8-C85713AFE349}"/>
            </c:ext>
          </c:extLst>
        </c:ser>
        <c:ser>
          <c:idx val="1"/>
          <c:order val="1"/>
          <c:tx>
            <c:strRef>
              <c:f>Completed!$N$12</c:f>
              <c:strCache>
                <c:ptCount val="1"/>
                <c:pt idx="0">
                  <c:v>Actual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Completed!$L$13:$L$37</c:f>
              <c:numCache>
                <c:formatCode>m/d/yyyy</c:formatCode>
                <c:ptCount val="25"/>
                <c:pt idx="0">
                  <c:v>43147</c:v>
                </c:pt>
                <c:pt idx="1">
                  <c:v>43148</c:v>
                </c:pt>
                <c:pt idx="2">
                  <c:v>43149</c:v>
                </c:pt>
                <c:pt idx="3">
                  <c:v>43150</c:v>
                </c:pt>
                <c:pt idx="4">
                  <c:v>43151</c:v>
                </c:pt>
                <c:pt idx="5">
                  <c:v>43152</c:v>
                </c:pt>
                <c:pt idx="6">
                  <c:v>43153</c:v>
                </c:pt>
                <c:pt idx="7">
                  <c:v>43154</c:v>
                </c:pt>
                <c:pt idx="8">
                  <c:v>43155</c:v>
                </c:pt>
                <c:pt idx="9">
                  <c:v>43156</c:v>
                </c:pt>
                <c:pt idx="10">
                  <c:v>43157</c:v>
                </c:pt>
                <c:pt idx="11">
                  <c:v>43158</c:v>
                </c:pt>
                <c:pt idx="12">
                  <c:v>43159</c:v>
                </c:pt>
                <c:pt idx="13">
                  <c:v>43160</c:v>
                </c:pt>
                <c:pt idx="14">
                  <c:v>43161</c:v>
                </c:pt>
                <c:pt idx="15">
                  <c:v>43162</c:v>
                </c:pt>
                <c:pt idx="16">
                  <c:v>43163</c:v>
                </c:pt>
                <c:pt idx="17">
                  <c:v>43164</c:v>
                </c:pt>
                <c:pt idx="18">
                  <c:v>43165</c:v>
                </c:pt>
                <c:pt idx="19">
                  <c:v>43166</c:v>
                </c:pt>
                <c:pt idx="20">
                  <c:v>43167</c:v>
                </c:pt>
                <c:pt idx="21">
                  <c:v>43168</c:v>
                </c:pt>
                <c:pt idx="22">
                  <c:v>43169</c:v>
                </c:pt>
                <c:pt idx="23">
                  <c:v>43170</c:v>
                </c:pt>
                <c:pt idx="24">
                  <c:v>43171</c:v>
                </c:pt>
              </c:numCache>
            </c:numRef>
          </c:cat>
          <c:val>
            <c:numRef>
              <c:f>Completed!$N$13:$N$41</c:f>
              <c:numCache>
                <c:formatCode>0.0%</c:formatCode>
                <c:ptCount val="29"/>
                <c:pt idx="0" formatCode="0%">
                  <c:v>1</c:v>
                </c:pt>
                <c:pt idx="1">
                  <c:v>1</c:v>
                </c:pt>
                <c:pt idx="2">
                  <c:v>0.94</c:v>
                </c:pt>
                <c:pt idx="3">
                  <c:v>0.88</c:v>
                </c:pt>
                <c:pt idx="4">
                  <c:v>0.88</c:v>
                </c:pt>
                <c:pt idx="5">
                  <c:v>0.82000000000000006</c:v>
                </c:pt>
                <c:pt idx="6">
                  <c:v>0.82000000000000006</c:v>
                </c:pt>
                <c:pt idx="7">
                  <c:v>0.72</c:v>
                </c:pt>
                <c:pt idx="8">
                  <c:v>0.66999999999999993</c:v>
                </c:pt>
                <c:pt idx="9">
                  <c:v>0.52</c:v>
                </c:pt>
                <c:pt idx="10">
                  <c:v>0.52</c:v>
                </c:pt>
                <c:pt idx="11">
                  <c:v>0.37</c:v>
                </c:pt>
                <c:pt idx="12">
                  <c:v>0.21999999999999997</c:v>
                </c:pt>
                <c:pt idx="13">
                  <c:v>0.21999999999999997</c:v>
                </c:pt>
                <c:pt idx="14">
                  <c:v>0.21999999999999997</c:v>
                </c:pt>
                <c:pt idx="15">
                  <c:v>0.19999999999999996</c:v>
                </c:pt>
                <c:pt idx="16">
                  <c:v>0.14999999999999991</c:v>
                </c:pt>
                <c:pt idx="17">
                  <c:v>0.1399999999999999</c:v>
                </c:pt>
                <c:pt idx="18">
                  <c:v>0.1399999999999999</c:v>
                </c:pt>
                <c:pt idx="19">
                  <c:v>0.1399999999999999</c:v>
                </c:pt>
                <c:pt idx="20">
                  <c:v>7.9999999999999849E-2</c:v>
                </c:pt>
                <c:pt idx="21">
                  <c:v>3.9999999999999813E-2</c:v>
                </c:pt>
                <c:pt idx="22">
                  <c:v>3.9999999999999813E-2</c:v>
                </c:pt>
                <c:pt idx="23">
                  <c:v>1.9999999999999796E-2</c:v>
                </c:pt>
                <c:pt idx="24">
                  <c:v>-2.2204460492503131E-16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D6-43D7-86A8-C85713AFE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7477376"/>
        <c:axId val="-17479008"/>
      </c:lineChart>
      <c:dateAx>
        <c:axId val="-17477376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crossAx val="-17479008"/>
        <c:crosses val="autoZero"/>
        <c:auto val="1"/>
        <c:lblOffset val="100"/>
        <c:baseTimeUnit val="days"/>
        <c:majorUnit val="3"/>
        <c:majorTimeUnit val="days"/>
      </c:dateAx>
      <c:valAx>
        <c:axId val="-1747900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-17477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173083</xdr:colOff>
      <xdr:row>9</xdr:row>
      <xdr:rowOff>3126</xdr:rowOff>
    </xdr:from>
    <xdr:to>
      <xdr:col>28</xdr:col>
      <xdr:colOff>320040</xdr:colOff>
      <xdr:row>40</xdr:row>
      <xdr:rowOff>174170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173083</xdr:colOff>
      <xdr:row>9</xdr:row>
      <xdr:rowOff>3126</xdr:rowOff>
    </xdr:from>
    <xdr:to>
      <xdr:col>28</xdr:col>
      <xdr:colOff>320040</xdr:colOff>
      <xdr:row>40</xdr:row>
      <xdr:rowOff>174170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173083</xdr:colOff>
      <xdr:row>9</xdr:row>
      <xdr:rowOff>3126</xdr:rowOff>
    </xdr:from>
    <xdr:to>
      <xdr:col>28</xdr:col>
      <xdr:colOff>320040</xdr:colOff>
      <xdr:row>40</xdr:row>
      <xdr:rowOff>174170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58"/>
  <sheetViews>
    <sheetView showGridLines="0" tabSelected="1" zoomScale="90" zoomScaleNormal="90" workbookViewId="0">
      <selection activeCell="D7" sqref="D7"/>
    </sheetView>
  </sheetViews>
  <sheetFormatPr defaultRowHeight="15" x14ac:dyDescent="0.25"/>
  <cols>
    <col min="1" max="1" width="3" customWidth="1"/>
    <col min="3" max="3" width="25" customWidth="1"/>
    <col min="4" max="4" width="11.7109375" customWidth="1"/>
    <col min="5" max="5" width="1.85546875" customWidth="1"/>
    <col min="6" max="6" width="10.42578125" customWidth="1"/>
    <col min="7" max="7" width="4.85546875" hidden="1" customWidth="1"/>
    <col min="8" max="8" width="7" hidden="1" customWidth="1"/>
    <col min="9" max="9" width="8" customWidth="1"/>
    <col min="10" max="11" width="7.140625" hidden="1" customWidth="1"/>
    <col min="12" max="12" width="10.7109375" bestFit="1" customWidth="1"/>
    <col min="13" max="13" width="11.140625" customWidth="1"/>
    <col min="14" max="14" width="10.85546875" customWidth="1"/>
    <col min="15" max="15" width="2.5703125" customWidth="1"/>
    <col min="16" max="16" width="6" customWidth="1"/>
    <col min="17" max="17" width="10.28515625" customWidth="1"/>
    <col min="18" max="18" width="11.28515625" customWidth="1"/>
    <col min="19" max="19" width="3" customWidth="1"/>
    <col min="20" max="20" width="11.28515625" customWidth="1"/>
  </cols>
  <sheetData>
    <row r="2" spans="2:20" x14ac:dyDescent="0.25">
      <c r="F2" s="8" t="s">
        <v>9</v>
      </c>
      <c r="Q2" s="21" t="s">
        <v>16</v>
      </c>
      <c r="R2" s="2" t="s">
        <v>21</v>
      </c>
      <c r="S2" s="2"/>
    </row>
    <row r="3" spans="2:20" x14ac:dyDescent="0.25">
      <c r="F3" s="8" t="s">
        <v>10</v>
      </c>
    </row>
    <row r="4" spans="2:20" x14ac:dyDescent="0.25">
      <c r="F4" s="8" t="s">
        <v>11</v>
      </c>
    </row>
    <row r="5" spans="2:20" x14ac:dyDescent="0.25">
      <c r="F5" s="8" t="s">
        <v>12</v>
      </c>
    </row>
    <row r="6" spans="2:20" x14ac:dyDescent="0.25">
      <c r="F6" s="8" t="s">
        <v>22</v>
      </c>
    </row>
    <row r="7" spans="2:20" ht="31.5" x14ac:dyDescent="0.5"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</row>
    <row r="8" spans="2:20" ht="31.5" x14ac:dyDescent="0.5">
      <c r="B8" s="31" t="s">
        <v>18</v>
      </c>
      <c r="C8" s="31"/>
      <c r="D8" s="31"/>
      <c r="F8" s="31" t="s">
        <v>17</v>
      </c>
      <c r="G8" s="31"/>
      <c r="H8" s="31"/>
      <c r="I8" s="31"/>
      <c r="J8" s="31"/>
      <c r="K8" s="31"/>
      <c r="L8" s="31"/>
      <c r="M8" s="31"/>
      <c r="N8" s="31"/>
      <c r="O8" s="31"/>
      <c r="P8" s="31" t="s">
        <v>19</v>
      </c>
    </row>
    <row r="9" spans="2:20" ht="6" customHeight="1" x14ac:dyDescent="0.25"/>
    <row r="10" spans="2:20" x14ac:dyDescent="0.25">
      <c r="B10" s="37"/>
      <c r="C10" s="38"/>
      <c r="D10" s="39"/>
      <c r="F10" s="46" t="s">
        <v>13</v>
      </c>
      <c r="G10" s="46"/>
      <c r="H10" s="46"/>
      <c r="I10" s="46"/>
      <c r="J10" s="46"/>
      <c r="K10" s="46"/>
      <c r="L10" s="46"/>
      <c r="M10" s="46" t="s">
        <v>14</v>
      </c>
      <c r="N10" s="46"/>
    </row>
    <row r="11" spans="2:20" x14ac:dyDescent="0.25">
      <c r="B11" s="37"/>
      <c r="C11" s="38"/>
      <c r="D11" s="39"/>
      <c r="F11" s="47" t="s">
        <v>0</v>
      </c>
      <c r="G11" s="47"/>
      <c r="H11" s="47"/>
      <c r="I11" s="47" t="s">
        <v>1</v>
      </c>
      <c r="J11" s="47"/>
      <c r="K11" s="47"/>
      <c r="L11" s="28"/>
      <c r="M11" s="48" t="s">
        <v>0</v>
      </c>
      <c r="N11" s="50" t="s">
        <v>1</v>
      </c>
    </row>
    <row r="12" spans="2:20" x14ac:dyDescent="0.25">
      <c r="B12" s="37" t="s">
        <v>5</v>
      </c>
      <c r="C12" s="38" t="s">
        <v>20</v>
      </c>
      <c r="D12" s="39" t="s">
        <v>4</v>
      </c>
      <c r="F12" s="29" t="s">
        <v>6</v>
      </c>
      <c r="G12" s="29" t="s">
        <v>2</v>
      </c>
      <c r="H12" s="29" t="s">
        <v>3</v>
      </c>
      <c r="I12" s="29" t="s">
        <v>6</v>
      </c>
      <c r="J12" s="29" t="s">
        <v>2</v>
      </c>
      <c r="K12" s="29" t="s">
        <v>3</v>
      </c>
      <c r="L12" s="29" t="s">
        <v>7</v>
      </c>
      <c r="M12" s="49"/>
      <c r="N12" s="51" t="s">
        <v>1</v>
      </c>
    </row>
    <row r="13" spans="2:20" x14ac:dyDescent="0.25">
      <c r="B13" s="4">
        <v>1</v>
      </c>
      <c r="C13" s="6" t="s">
        <v>23</v>
      </c>
      <c r="D13" s="9">
        <v>0.06</v>
      </c>
      <c r="F13" s="10"/>
      <c r="G13" s="11">
        <f>IFERROR(VLOOKUP(F13,$B$13:$D$21,3),0)</f>
        <v>0</v>
      </c>
      <c r="H13" s="12"/>
      <c r="I13" s="13"/>
      <c r="J13" s="11">
        <f>IFERROR(VLOOKUP(I13,$B$13:$D$21,3),0)</f>
        <v>0</v>
      </c>
      <c r="K13" s="11"/>
      <c r="L13" s="14">
        <v>41321</v>
      </c>
      <c r="M13" s="11">
        <v>1</v>
      </c>
      <c r="N13" s="15">
        <v>1</v>
      </c>
    </row>
    <row r="14" spans="2:20" x14ac:dyDescent="0.25">
      <c r="B14" s="40">
        <v>2</v>
      </c>
      <c r="C14" s="41" t="s">
        <v>24</v>
      </c>
      <c r="D14" s="42">
        <v>0.06</v>
      </c>
      <c r="F14" s="16">
        <v>1</v>
      </c>
      <c r="G14" s="17">
        <f t="shared" ref="G14:G41" si="0">IFERROR(VLOOKUP(F14,$B$13:$D$41,3),0)</f>
        <v>0.06</v>
      </c>
      <c r="H14" s="17">
        <f>G14+H13</f>
        <v>0.06</v>
      </c>
      <c r="I14" s="18"/>
      <c r="J14" s="17">
        <f t="shared" ref="J14:J41" si="1">IFERROR(VLOOKUP(I14,$B$13:$D$41,3),0)</f>
        <v>0</v>
      </c>
      <c r="K14" s="17">
        <f>J14+K13</f>
        <v>0</v>
      </c>
      <c r="L14" s="19">
        <f>L13+1</f>
        <v>41322</v>
      </c>
      <c r="M14" s="17">
        <f t="shared" ref="M14:M38" si="2">IF(ROUND(M13,10)=0,NA(),1-H14)</f>
        <v>0.94</v>
      </c>
      <c r="N14" s="20">
        <f>IF(ROUND(N13,10)=0,0,1-K14)</f>
        <v>1</v>
      </c>
    </row>
    <row r="15" spans="2:20" x14ac:dyDescent="0.25">
      <c r="B15" s="4">
        <v>3</v>
      </c>
      <c r="C15" s="6" t="s">
        <v>25</v>
      </c>
      <c r="D15" s="9">
        <v>0.06</v>
      </c>
      <c r="F15" s="23"/>
      <c r="G15" s="24">
        <f t="shared" si="0"/>
        <v>0</v>
      </c>
      <c r="H15" s="24">
        <f t="shared" ref="H15:H41" si="3">G15+H14</f>
        <v>0.06</v>
      </c>
      <c r="I15" s="25"/>
      <c r="J15" s="24">
        <f t="shared" si="1"/>
        <v>0</v>
      </c>
      <c r="K15" s="24">
        <f t="shared" ref="K15:K41" si="4">J15+K14</f>
        <v>0</v>
      </c>
      <c r="L15" s="26">
        <f t="shared" ref="L15:L41" si="5">L14+1</f>
        <v>41323</v>
      </c>
      <c r="M15" s="24">
        <f t="shared" si="2"/>
        <v>0.94</v>
      </c>
      <c r="N15" s="27"/>
    </row>
    <row r="16" spans="2:20" x14ac:dyDescent="0.25">
      <c r="B16" s="40">
        <v>4</v>
      </c>
      <c r="C16" s="41" t="s">
        <v>26</v>
      </c>
      <c r="D16" s="42">
        <v>0.1</v>
      </c>
      <c r="F16" s="16">
        <v>2</v>
      </c>
      <c r="G16" s="17">
        <f t="shared" si="0"/>
        <v>0.06</v>
      </c>
      <c r="H16" s="17">
        <f t="shared" si="3"/>
        <v>0.12</v>
      </c>
      <c r="I16" s="18"/>
      <c r="J16" s="17">
        <f t="shared" si="1"/>
        <v>0</v>
      </c>
      <c r="K16" s="17">
        <f t="shared" si="4"/>
        <v>0</v>
      </c>
      <c r="L16" s="19">
        <f t="shared" si="5"/>
        <v>41324</v>
      </c>
      <c r="M16" s="17">
        <f t="shared" si="2"/>
        <v>0.88</v>
      </c>
      <c r="N16" s="20"/>
    </row>
    <row r="17" spans="2:14" x14ac:dyDescent="0.25">
      <c r="B17" s="4">
        <v>5</v>
      </c>
      <c r="C17" s="6" t="s">
        <v>27</v>
      </c>
      <c r="D17" s="9">
        <v>0.05</v>
      </c>
      <c r="F17" s="23"/>
      <c r="G17" s="24">
        <f t="shared" si="0"/>
        <v>0</v>
      </c>
      <c r="H17" s="24">
        <f t="shared" si="3"/>
        <v>0.12</v>
      </c>
      <c r="I17" s="25"/>
      <c r="J17" s="24">
        <f t="shared" si="1"/>
        <v>0</v>
      </c>
      <c r="K17" s="24">
        <f t="shared" si="4"/>
        <v>0</v>
      </c>
      <c r="L17" s="26">
        <f t="shared" si="5"/>
        <v>41325</v>
      </c>
      <c r="M17" s="24">
        <f t="shared" si="2"/>
        <v>0.88</v>
      </c>
      <c r="N17" s="27"/>
    </row>
    <row r="18" spans="2:14" x14ac:dyDescent="0.25">
      <c r="B18" s="40">
        <v>6</v>
      </c>
      <c r="C18" s="41" t="s">
        <v>28</v>
      </c>
      <c r="D18" s="42">
        <v>0.15</v>
      </c>
      <c r="F18" s="16">
        <v>3</v>
      </c>
      <c r="G18" s="17">
        <f t="shared" si="0"/>
        <v>0.06</v>
      </c>
      <c r="H18" s="17">
        <f t="shared" si="3"/>
        <v>0.18</v>
      </c>
      <c r="I18" s="18"/>
      <c r="J18" s="17">
        <f t="shared" si="1"/>
        <v>0</v>
      </c>
      <c r="K18" s="17">
        <f t="shared" si="4"/>
        <v>0</v>
      </c>
      <c r="L18" s="19">
        <f t="shared" si="5"/>
        <v>41326</v>
      </c>
      <c r="M18" s="17">
        <f t="shared" si="2"/>
        <v>0.82000000000000006</v>
      </c>
      <c r="N18" s="20"/>
    </row>
    <row r="19" spans="2:14" x14ac:dyDescent="0.25">
      <c r="B19" s="4">
        <v>7</v>
      </c>
      <c r="C19" s="6" t="s">
        <v>31</v>
      </c>
      <c r="D19" s="9">
        <v>0.15</v>
      </c>
      <c r="F19" s="23"/>
      <c r="G19" s="24">
        <f t="shared" si="0"/>
        <v>0</v>
      </c>
      <c r="H19" s="24">
        <f t="shared" si="3"/>
        <v>0.18</v>
      </c>
      <c r="I19" s="25"/>
      <c r="J19" s="24">
        <f t="shared" si="1"/>
        <v>0</v>
      </c>
      <c r="K19" s="24">
        <f t="shared" si="4"/>
        <v>0</v>
      </c>
      <c r="L19" s="26">
        <f t="shared" si="5"/>
        <v>41327</v>
      </c>
      <c r="M19" s="24">
        <f t="shared" si="2"/>
        <v>0.82000000000000006</v>
      </c>
      <c r="N19" s="27"/>
    </row>
    <row r="20" spans="2:14" x14ac:dyDescent="0.25">
      <c r="B20" s="40">
        <v>8</v>
      </c>
      <c r="C20" s="41" t="s">
        <v>29</v>
      </c>
      <c r="D20" s="42">
        <v>0.15</v>
      </c>
      <c r="F20" s="16">
        <v>4</v>
      </c>
      <c r="G20" s="17">
        <f t="shared" si="0"/>
        <v>0.1</v>
      </c>
      <c r="H20" s="17">
        <f t="shared" si="3"/>
        <v>0.28000000000000003</v>
      </c>
      <c r="I20" s="18"/>
      <c r="J20" s="17">
        <f t="shared" si="1"/>
        <v>0</v>
      </c>
      <c r="K20" s="17">
        <f t="shared" si="4"/>
        <v>0</v>
      </c>
      <c r="L20" s="19">
        <f t="shared" si="5"/>
        <v>41328</v>
      </c>
      <c r="M20" s="17">
        <f t="shared" si="2"/>
        <v>0.72</v>
      </c>
      <c r="N20" s="20"/>
    </row>
    <row r="21" spans="2:14" x14ac:dyDescent="0.25">
      <c r="B21" s="4">
        <v>9</v>
      </c>
      <c r="C21" s="6" t="s">
        <v>30</v>
      </c>
      <c r="D21" s="9">
        <v>0.02</v>
      </c>
      <c r="F21" s="23"/>
      <c r="G21" s="24">
        <f t="shared" si="0"/>
        <v>0</v>
      </c>
      <c r="H21" s="24">
        <f t="shared" si="3"/>
        <v>0.28000000000000003</v>
      </c>
      <c r="I21" s="25"/>
      <c r="J21" s="24">
        <f t="shared" si="1"/>
        <v>0</v>
      </c>
      <c r="K21" s="24">
        <f t="shared" si="4"/>
        <v>0</v>
      </c>
      <c r="L21" s="26">
        <f t="shared" si="5"/>
        <v>41329</v>
      </c>
      <c r="M21" s="24">
        <f t="shared" si="2"/>
        <v>0.72</v>
      </c>
      <c r="N21" s="27"/>
    </row>
    <row r="22" spans="2:14" x14ac:dyDescent="0.25">
      <c r="B22" s="40">
        <v>10</v>
      </c>
      <c r="C22" s="41" t="s">
        <v>32</v>
      </c>
      <c r="D22" s="42">
        <v>0.05</v>
      </c>
      <c r="F22" s="16">
        <v>5</v>
      </c>
      <c r="G22" s="17">
        <f t="shared" si="0"/>
        <v>0.05</v>
      </c>
      <c r="H22" s="17">
        <f t="shared" si="3"/>
        <v>0.33</v>
      </c>
      <c r="I22" s="18"/>
      <c r="J22" s="17">
        <f t="shared" si="1"/>
        <v>0</v>
      </c>
      <c r="K22" s="17">
        <f t="shared" si="4"/>
        <v>0</v>
      </c>
      <c r="L22" s="19">
        <f t="shared" si="5"/>
        <v>41330</v>
      </c>
      <c r="M22" s="17">
        <f t="shared" si="2"/>
        <v>0.66999999999999993</v>
      </c>
      <c r="N22" s="20"/>
    </row>
    <row r="23" spans="2:14" x14ac:dyDescent="0.25">
      <c r="B23" s="4">
        <v>11</v>
      </c>
      <c r="C23" s="6" t="s">
        <v>33</v>
      </c>
      <c r="D23" s="9">
        <v>0.01</v>
      </c>
      <c r="F23" s="23"/>
      <c r="G23" s="24">
        <f t="shared" si="0"/>
        <v>0</v>
      </c>
      <c r="H23" s="24">
        <f t="shared" si="3"/>
        <v>0.33</v>
      </c>
      <c r="I23" s="25"/>
      <c r="J23" s="24">
        <f t="shared" si="1"/>
        <v>0</v>
      </c>
      <c r="K23" s="24">
        <f t="shared" si="4"/>
        <v>0</v>
      </c>
      <c r="L23" s="26">
        <f t="shared" si="5"/>
        <v>41331</v>
      </c>
      <c r="M23" s="24">
        <f t="shared" si="2"/>
        <v>0.66999999999999993</v>
      </c>
      <c r="N23" s="27"/>
    </row>
    <row r="24" spans="2:14" x14ac:dyDescent="0.25">
      <c r="B24" s="40">
        <v>12</v>
      </c>
      <c r="C24" s="41" t="s">
        <v>34</v>
      </c>
      <c r="D24" s="42">
        <v>0.06</v>
      </c>
      <c r="F24" s="16">
        <v>6</v>
      </c>
      <c r="G24" s="17">
        <f t="shared" si="0"/>
        <v>0.15</v>
      </c>
      <c r="H24" s="17">
        <f t="shared" si="3"/>
        <v>0.48</v>
      </c>
      <c r="I24" s="18"/>
      <c r="J24" s="17">
        <f t="shared" si="1"/>
        <v>0</v>
      </c>
      <c r="K24" s="17">
        <f t="shared" si="4"/>
        <v>0</v>
      </c>
      <c r="L24" s="19">
        <f t="shared" si="5"/>
        <v>41332</v>
      </c>
      <c r="M24" s="17">
        <f t="shared" si="2"/>
        <v>0.52</v>
      </c>
      <c r="N24" s="20"/>
    </row>
    <row r="25" spans="2:14" x14ac:dyDescent="0.25">
      <c r="B25" s="4">
        <v>13</v>
      </c>
      <c r="C25" s="6" t="s">
        <v>35</v>
      </c>
      <c r="D25" s="9">
        <v>0.04</v>
      </c>
      <c r="F25" s="23"/>
      <c r="G25" s="24">
        <f t="shared" si="0"/>
        <v>0</v>
      </c>
      <c r="H25" s="24">
        <f t="shared" si="3"/>
        <v>0.48</v>
      </c>
      <c r="I25" s="25"/>
      <c r="J25" s="24">
        <f t="shared" si="1"/>
        <v>0</v>
      </c>
      <c r="K25" s="24">
        <f t="shared" si="4"/>
        <v>0</v>
      </c>
      <c r="L25" s="26">
        <f t="shared" si="5"/>
        <v>41333</v>
      </c>
      <c r="M25" s="24">
        <f t="shared" si="2"/>
        <v>0.52</v>
      </c>
      <c r="N25" s="27"/>
    </row>
    <row r="26" spans="2:14" x14ac:dyDescent="0.25">
      <c r="B26" s="40">
        <v>14</v>
      </c>
      <c r="C26" s="41" t="s">
        <v>36</v>
      </c>
      <c r="D26" s="42">
        <v>0.02</v>
      </c>
      <c r="F26" s="16">
        <v>7</v>
      </c>
      <c r="G26" s="17">
        <f t="shared" si="0"/>
        <v>0.15</v>
      </c>
      <c r="H26" s="17">
        <f t="shared" si="3"/>
        <v>0.63</v>
      </c>
      <c r="I26" s="18"/>
      <c r="J26" s="17">
        <f t="shared" si="1"/>
        <v>0</v>
      </c>
      <c r="K26" s="17">
        <f t="shared" si="4"/>
        <v>0</v>
      </c>
      <c r="L26" s="19">
        <f t="shared" si="5"/>
        <v>41334</v>
      </c>
      <c r="M26" s="17">
        <f t="shared" si="2"/>
        <v>0.37</v>
      </c>
      <c r="N26" s="20"/>
    </row>
    <row r="27" spans="2:14" x14ac:dyDescent="0.25">
      <c r="B27" s="4">
        <v>15</v>
      </c>
      <c r="C27" s="6" t="s">
        <v>37</v>
      </c>
      <c r="D27" s="9">
        <v>0.02</v>
      </c>
      <c r="F27" s="23"/>
      <c r="G27" s="24">
        <f t="shared" si="0"/>
        <v>0</v>
      </c>
      <c r="H27" s="24">
        <f t="shared" si="3"/>
        <v>0.63</v>
      </c>
      <c r="I27" s="25"/>
      <c r="J27" s="24">
        <f t="shared" si="1"/>
        <v>0</v>
      </c>
      <c r="K27" s="24">
        <f t="shared" si="4"/>
        <v>0</v>
      </c>
      <c r="L27" s="26">
        <f t="shared" si="5"/>
        <v>41335</v>
      </c>
      <c r="M27" s="24">
        <f t="shared" si="2"/>
        <v>0.37</v>
      </c>
      <c r="N27" s="27"/>
    </row>
    <row r="28" spans="2:14" x14ac:dyDescent="0.25">
      <c r="B28" s="40"/>
      <c r="C28" s="41"/>
      <c r="D28" s="42"/>
      <c r="F28" s="16">
        <v>8</v>
      </c>
      <c r="G28" s="17">
        <f t="shared" si="0"/>
        <v>0.15</v>
      </c>
      <c r="H28" s="17">
        <f t="shared" si="3"/>
        <v>0.78</v>
      </c>
      <c r="I28" s="18"/>
      <c r="J28" s="17">
        <f t="shared" si="1"/>
        <v>0</v>
      </c>
      <c r="K28" s="17">
        <f t="shared" si="4"/>
        <v>0</v>
      </c>
      <c r="L28" s="19">
        <f t="shared" si="5"/>
        <v>41336</v>
      </c>
      <c r="M28" s="17">
        <f t="shared" si="2"/>
        <v>0.21999999999999997</v>
      </c>
      <c r="N28" s="20"/>
    </row>
    <row r="29" spans="2:14" x14ac:dyDescent="0.25">
      <c r="B29" s="4"/>
      <c r="C29" s="6"/>
      <c r="D29" s="9"/>
      <c r="F29" s="23"/>
      <c r="G29" s="24">
        <f t="shared" si="0"/>
        <v>0</v>
      </c>
      <c r="H29" s="24">
        <f t="shared" si="3"/>
        <v>0.78</v>
      </c>
      <c r="I29" s="25"/>
      <c r="J29" s="24">
        <f t="shared" si="1"/>
        <v>0</v>
      </c>
      <c r="K29" s="24">
        <f t="shared" si="4"/>
        <v>0</v>
      </c>
      <c r="L29" s="26">
        <f t="shared" si="5"/>
        <v>41337</v>
      </c>
      <c r="M29" s="24">
        <f t="shared" si="2"/>
        <v>0.21999999999999997</v>
      </c>
      <c r="N29" s="27"/>
    </row>
    <row r="30" spans="2:14" x14ac:dyDescent="0.25">
      <c r="B30" s="40"/>
      <c r="C30" s="41"/>
      <c r="D30" s="42"/>
      <c r="F30" s="16">
        <v>9</v>
      </c>
      <c r="G30" s="17">
        <f t="shared" si="0"/>
        <v>0.02</v>
      </c>
      <c r="H30" s="17">
        <f t="shared" si="3"/>
        <v>0.8</v>
      </c>
      <c r="I30" s="18"/>
      <c r="J30" s="17">
        <f t="shared" si="1"/>
        <v>0</v>
      </c>
      <c r="K30" s="17">
        <f t="shared" si="4"/>
        <v>0</v>
      </c>
      <c r="L30" s="19">
        <f t="shared" si="5"/>
        <v>41338</v>
      </c>
      <c r="M30" s="17">
        <f t="shared" si="2"/>
        <v>0.19999999999999996</v>
      </c>
      <c r="N30" s="20"/>
    </row>
    <row r="31" spans="2:14" x14ac:dyDescent="0.25">
      <c r="B31" s="4"/>
      <c r="C31" s="6"/>
      <c r="D31" s="9"/>
      <c r="F31" s="23"/>
      <c r="G31" s="24">
        <f t="shared" si="0"/>
        <v>0</v>
      </c>
      <c r="H31" s="24">
        <f t="shared" si="3"/>
        <v>0.8</v>
      </c>
      <c r="I31" s="25"/>
      <c r="J31" s="24">
        <f t="shared" si="1"/>
        <v>0</v>
      </c>
      <c r="K31" s="24">
        <f t="shared" si="4"/>
        <v>0</v>
      </c>
      <c r="L31" s="26">
        <f t="shared" si="5"/>
        <v>41339</v>
      </c>
      <c r="M31" s="24">
        <f t="shared" si="2"/>
        <v>0.19999999999999996</v>
      </c>
      <c r="N31" s="27"/>
    </row>
    <row r="32" spans="2:14" x14ac:dyDescent="0.25">
      <c r="B32" s="40"/>
      <c r="C32" s="41"/>
      <c r="D32" s="42"/>
      <c r="F32" s="16">
        <v>10</v>
      </c>
      <c r="G32" s="17">
        <f t="shared" si="0"/>
        <v>0.05</v>
      </c>
      <c r="H32" s="17">
        <f t="shared" si="3"/>
        <v>0.85000000000000009</v>
      </c>
      <c r="I32" s="18"/>
      <c r="J32" s="17">
        <f t="shared" si="1"/>
        <v>0</v>
      </c>
      <c r="K32" s="17">
        <f t="shared" si="4"/>
        <v>0</v>
      </c>
      <c r="L32" s="19">
        <f t="shared" si="5"/>
        <v>41340</v>
      </c>
      <c r="M32" s="17">
        <f t="shared" si="2"/>
        <v>0.14999999999999991</v>
      </c>
      <c r="N32" s="20"/>
    </row>
    <row r="33" spans="2:16" x14ac:dyDescent="0.25">
      <c r="B33" s="4"/>
      <c r="C33" s="6"/>
      <c r="D33" s="9"/>
      <c r="F33" s="23"/>
      <c r="G33" s="24">
        <f t="shared" si="0"/>
        <v>0</v>
      </c>
      <c r="H33" s="24">
        <f t="shared" si="3"/>
        <v>0.85000000000000009</v>
      </c>
      <c r="I33" s="25"/>
      <c r="J33" s="24">
        <f t="shared" si="1"/>
        <v>0</v>
      </c>
      <c r="K33" s="24">
        <f t="shared" si="4"/>
        <v>0</v>
      </c>
      <c r="L33" s="26">
        <f t="shared" si="5"/>
        <v>41341</v>
      </c>
      <c r="M33" s="24">
        <f t="shared" si="2"/>
        <v>0.14999999999999991</v>
      </c>
      <c r="N33" s="27"/>
    </row>
    <row r="34" spans="2:16" x14ac:dyDescent="0.25">
      <c r="B34" s="40"/>
      <c r="C34" s="41"/>
      <c r="D34" s="42"/>
      <c r="F34" s="16">
        <v>11</v>
      </c>
      <c r="G34" s="17">
        <f t="shared" si="0"/>
        <v>0.01</v>
      </c>
      <c r="H34" s="17">
        <f t="shared" si="3"/>
        <v>0.8600000000000001</v>
      </c>
      <c r="I34" s="18"/>
      <c r="J34" s="17">
        <f t="shared" si="1"/>
        <v>0</v>
      </c>
      <c r="K34" s="17">
        <f t="shared" si="4"/>
        <v>0</v>
      </c>
      <c r="L34" s="19">
        <f t="shared" si="5"/>
        <v>41342</v>
      </c>
      <c r="M34" s="17">
        <f t="shared" si="2"/>
        <v>0.1399999999999999</v>
      </c>
      <c r="N34" s="20"/>
      <c r="P34" s="3"/>
    </row>
    <row r="35" spans="2:16" x14ac:dyDescent="0.25">
      <c r="B35" s="4"/>
      <c r="C35" s="6"/>
      <c r="D35" s="9"/>
      <c r="F35" s="23"/>
      <c r="G35" s="24">
        <f t="shared" si="0"/>
        <v>0</v>
      </c>
      <c r="H35" s="24">
        <f t="shared" si="3"/>
        <v>0.8600000000000001</v>
      </c>
      <c r="I35" s="25"/>
      <c r="J35" s="24">
        <f t="shared" si="1"/>
        <v>0</v>
      </c>
      <c r="K35" s="24">
        <f t="shared" si="4"/>
        <v>0</v>
      </c>
      <c r="L35" s="26">
        <f t="shared" si="5"/>
        <v>41343</v>
      </c>
      <c r="M35" s="24">
        <f t="shared" si="2"/>
        <v>0.1399999999999999</v>
      </c>
      <c r="N35" s="27"/>
      <c r="P35" s="3"/>
    </row>
    <row r="36" spans="2:16" x14ac:dyDescent="0.25">
      <c r="B36" s="40"/>
      <c r="C36" s="41"/>
      <c r="D36" s="42"/>
      <c r="F36" s="16">
        <v>12</v>
      </c>
      <c r="G36" s="17">
        <f t="shared" si="0"/>
        <v>0.06</v>
      </c>
      <c r="H36" s="17">
        <f t="shared" si="3"/>
        <v>0.92000000000000015</v>
      </c>
      <c r="I36" s="18"/>
      <c r="J36" s="17">
        <f t="shared" si="1"/>
        <v>0</v>
      </c>
      <c r="K36" s="17">
        <f t="shared" si="4"/>
        <v>0</v>
      </c>
      <c r="L36" s="19">
        <f t="shared" si="5"/>
        <v>41344</v>
      </c>
      <c r="M36" s="17">
        <f t="shared" si="2"/>
        <v>7.9999999999999849E-2</v>
      </c>
      <c r="N36" s="20"/>
      <c r="P36" s="3"/>
    </row>
    <row r="37" spans="2:16" x14ac:dyDescent="0.25">
      <c r="B37" s="4"/>
      <c r="C37" s="6"/>
      <c r="D37" s="9"/>
      <c r="F37" s="23"/>
      <c r="G37" s="24">
        <f t="shared" si="0"/>
        <v>0</v>
      </c>
      <c r="H37" s="24">
        <f t="shared" si="3"/>
        <v>0.92000000000000015</v>
      </c>
      <c r="I37" s="25"/>
      <c r="J37" s="24">
        <f t="shared" si="1"/>
        <v>0</v>
      </c>
      <c r="K37" s="24">
        <f t="shared" si="4"/>
        <v>0</v>
      </c>
      <c r="L37" s="26">
        <f t="shared" si="5"/>
        <v>41345</v>
      </c>
      <c r="M37" s="24">
        <f t="shared" si="2"/>
        <v>7.9999999999999849E-2</v>
      </c>
      <c r="N37" s="27"/>
      <c r="P37" s="3"/>
    </row>
    <row r="38" spans="2:16" x14ac:dyDescent="0.25">
      <c r="B38" s="40"/>
      <c r="C38" s="41"/>
      <c r="D38" s="42"/>
      <c r="F38" s="16">
        <v>13</v>
      </c>
      <c r="G38" s="17">
        <f t="shared" si="0"/>
        <v>0.04</v>
      </c>
      <c r="H38" s="17">
        <f t="shared" si="3"/>
        <v>0.96000000000000019</v>
      </c>
      <c r="I38" s="18"/>
      <c r="J38" s="17">
        <f t="shared" si="1"/>
        <v>0</v>
      </c>
      <c r="K38" s="17">
        <f t="shared" si="4"/>
        <v>0</v>
      </c>
      <c r="L38" s="19">
        <f t="shared" si="5"/>
        <v>41346</v>
      </c>
      <c r="M38" s="17">
        <f t="shared" si="2"/>
        <v>3.9999999999999813E-2</v>
      </c>
      <c r="N38" s="20"/>
      <c r="P38" s="3"/>
    </row>
    <row r="39" spans="2:16" x14ac:dyDescent="0.25">
      <c r="B39" s="4"/>
      <c r="C39" s="6"/>
      <c r="D39" s="9"/>
      <c r="F39" s="23">
        <v>14</v>
      </c>
      <c r="G39" s="24">
        <f t="shared" si="0"/>
        <v>0.02</v>
      </c>
      <c r="H39" s="24">
        <f t="shared" si="3"/>
        <v>0.9800000000000002</v>
      </c>
      <c r="I39" s="25"/>
      <c r="J39" s="24">
        <f t="shared" si="1"/>
        <v>0</v>
      </c>
      <c r="K39" s="24">
        <f t="shared" si="4"/>
        <v>0</v>
      </c>
      <c r="L39" s="26">
        <f t="shared" si="5"/>
        <v>41347</v>
      </c>
      <c r="M39" s="24">
        <f>IF(ROUND(M38,10)=0,NA(),1-H39)</f>
        <v>1.9999999999999796E-2</v>
      </c>
      <c r="N39" s="27"/>
    </row>
    <row r="40" spans="2:16" x14ac:dyDescent="0.25">
      <c r="B40" s="40"/>
      <c r="C40" s="41"/>
      <c r="D40" s="42"/>
      <c r="F40" s="16"/>
      <c r="G40" s="17">
        <f t="shared" si="0"/>
        <v>0</v>
      </c>
      <c r="H40" s="17">
        <f t="shared" si="3"/>
        <v>0.9800000000000002</v>
      </c>
      <c r="I40" s="18"/>
      <c r="J40" s="17">
        <f t="shared" si="1"/>
        <v>0</v>
      </c>
      <c r="K40" s="17">
        <f t="shared" si="4"/>
        <v>0</v>
      </c>
      <c r="L40" s="19">
        <f t="shared" si="5"/>
        <v>41348</v>
      </c>
      <c r="M40" s="17">
        <f t="shared" ref="M40:M41" si="6">IF(ROUND(M39,10)=0,NA(),1-H40)</f>
        <v>1.9999999999999796E-2</v>
      </c>
      <c r="N40" s="20"/>
    </row>
    <row r="41" spans="2:16" x14ac:dyDescent="0.25">
      <c r="B41" s="5"/>
      <c r="C41" s="7"/>
      <c r="D41" s="43"/>
      <c r="F41" s="32">
        <v>15</v>
      </c>
      <c r="G41" s="33">
        <f t="shared" si="0"/>
        <v>0.02</v>
      </c>
      <c r="H41" s="33">
        <f t="shared" si="3"/>
        <v>1.0000000000000002</v>
      </c>
      <c r="I41" s="34"/>
      <c r="J41" s="33">
        <f t="shared" si="1"/>
        <v>0</v>
      </c>
      <c r="K41" s="33">
        <f t="shared" si="4"/>
        <v>0</v>
      </c>
      <c r="L41" s="35">
        <f t="shared" si="5"/>
        <v>41349</v>
      </c>
      <c r="M41" s="33">
        <f t="shared" si="6"/>
        <v>-2.2204460492503131E-16</v>
      </c>
      <c r="N41" s="36"/>
    </row>
    <row r="42" spans="2:16" x14ac:dyDescent="0.25">
      <c r="C42" s="44" t="s">
        <v>8</v>
      </c>
      <c r="D42" s="3">
        <f>SUM(D13:D41)</f>
        <v>1.0000000000000002</v>
      </c>
      <c r="L42" s="1"/>
    </row>
    <row r="43" spans="2:16" x14ac:dyDescent="0.25">
      <c r="L43" s="1"/>
    </row>
    <row r="44" spans="2:16" x14ac:dyDescent="0.25">
      <c r="L44" s="1"/>
      <c r="N44" s="22"/>
    </row>
    <row r="45" spans="2:16" x14ac:dyDescent="0.25">
      <c r="F45" s="45" t="s">
        <v>15</v>
      </c>
      <c r="G45" s="45"/>
      <c r="H45" s="45"/>
      <c r="I45" s="45"/>
      <c r="J45" s="45"/>
      <c r="K45" s="45"/>
      <c r="L45" s="45"/>
      <c r="M45" s="45"/>
      <c r="N45" s="45"/>
    </row>
    <row r="46" spans="2:16" x14ac:dyDescent="0.25">
      <c r="F46" s="45"/>
      <c r="G46" s="45"/>
      <c r="H46" s="45"/>
      <c r="I46" s="45"/>
      <c r="J46" s="45"/>
      <c r="K46" s="45"/>
      <c r="L46" s="45"/>
      <c r="M46" s="45"/>
      <c r="N46" s="45"/>
    </row>
    <row r="47" spans="2:16" x14ac:dyDescent="0.25">
      <c r="L47" s="1"/>
    </row>
    <row r="48" spans="2:16" x14ac:dyDescent="0.25">
      <c r="L48" s="1"/>
    </row>
    <row r="49" spans="12:12" x14ac:dyDescent="0.25">
      <c r="L49" s="1"/>
    </row>
    <row r="50" spans="12:12" x14ac:dyDescent="0.25">
      <c r="L50" s="1"/>
    </row>
    <row r="51" spans="12:12" x14ac:dyDescent="0.25">
      <c r="L51" s="1"/>
    </row>
    <row r="52" spans="12:12" x14ac:dyDescent="0.25">
      <c r="L52" s="1"/>
    </row>
    <row r="53" spans="12:12" x14ac:dyDescent="0.25">
      <c r="L53" s="1"/>
    </row>
    <row r="54" spans="12:12" x14ac:dyDescent="0.25">
      <c r="L54" s="1"/>
    </row>
    <row r="55" spans="12:12" x14ac:dyDescent="0.25">
      <c r="L55" s="1"/>
    </row>
    <row r="56" spans="12:12" x14ac:dyDescent="0.25">
      <c r="L56" s="1"/>
    </row>
    <row r="57" spans="12:12" x14ac:dyDescent="0.25">
      <c r="L57" s="1"/>
    </row>
    <row r="58" spans="12:12" x14ac:dyDescent="0.25">
      <c r="L58" s="1"/>
    </row>
  </sheetData>
  <mergeCells count="7">
    <mergeCell ref="F45:N46"/>
    <mergeCell ref="F10:L10"/>
    <mergeCell ref="M10:N10"/>
    <mergeCell ref="F11:H11"/>
    <mergeCell ref="I11:K11"/>
    <mergeCell ref="M11:M12"/>
    <mergeCell ref="N11:N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T58"/>
  <sheetViews>
    <sheetView showGridLines="0" zoomScale="90" zoomScaleNormal="90" workbookViewId="0">
      <selection activeCell="D5" sqref="D5"/>
    </sheetView>
  </sheetViews>
  <sheetFormatPr defaultRowHeight="15" x14ac:dyDescent="0.25"/>
  <cols>
    <col min="1" max="1" width="3" customWidth="1"/>
    <col min="3" max="3" width="25" bestFit="1" customWidth="1"/>
    <col min="4" max="4" width="11.7109375" customWidth="1"/>
    <col min="5" max="5" width="1.85546875" customWidth="1"/>
    <col min="6" max="6" width="10.42578125" customWidth="1"/>
    <col min="7" max="7" width="4.85546875" hidden="1" customWidth="1"/>
    <col min="8" max="8" width="7" hidden="1" customWidth="1"/>
    <col min="9" max="9" width="8" customWidth="1"/>
    <col min="10" max="11" width="7.140625" hidden="1" customWidth="1"/>
    <col min="12" max="12" width="10.7109375" bestFit="1" customWidth="1"/>
    <col min="13" max="13" width="11.140625" customWidth="1"/>
    <col min="14" max="14" width="10.85546875" customWidth="1"/>
    <col min="15" max="15" width="2.5703125" customWidth="1"/>
    <col min="16" max="16" width="6" customWidth="1"/>
    <col min="17" max="17" width="10.28515625" customWidth="1"/>
    <col min="18" max="18" width="11.28515625" customWidth="1"/>
    <col min="19" max="19" width="3" customWidth="1"/>
    <col min="20" max="20" width="11.28515625" customWidth="1"/>
  </cols>
  <sheetData>
    <row r="2" spans="2:20" x14ac:dyDescent="0.25">
      <c r="F2" s="8" t="s">
        <v>9</v>
      </c>
      <c r="Q2" s="21" t="s">
        <v>16</v>
      </c>
      <c r="R2" s="2" t="s">
        <v>21</v>
      </c>
      <c r="S2" s="2"/>
    </row>
    <row r="3" spans="2:20" x14ac:dyDescent="0.25">
      <c r="F3" s="8" t="s">
        <v>10</v>
      </c>
    </row>
    <row r="4" spans="2:20" x14ac:dyDescent="0.25">
      <c r="F4" s="8" t="s">
        <v>11</v>
      </c>
    </row>
    <row r="5" spans="2:20" x14ac:dyDescent="0.25">
      <c r="F5" s="8" t="s">
        <v>12</v>
      </c>
    </row>
    <row r="6" spans="2:20" x14ac:dyDescent="0.25">
      <c r="F6" s="8"/>
    </row>
    <row r="7" spans="2:20" ht="31.5" x14ac:dyDescent="0.5"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</row>
    <row r="8" spans="2:20" ht="31.5" x14ac:dyDescent="0.5">
      <c r="B8" s="31" t="s">
        <v>18</v>
      </c>
      <c r="C8" s="31"/>
      <c r="D8" s="31"/>
      <c r="F8" s="31" t="s">
        <v>17</v>
      </c>
      <c r="G8" s="31"/>
      <c r="H8" s="31"/>
      <c r="I8" s="31"/>
      <c r="J8" s="31"/>
      <c r="K8" s="31"/>
      <c r="L8" s="31"/>
      <c r="M8" s="31"/>
      <c r="N8" s="31"/>
      <c r="O8" s="31"/>
      <c r="P8" s="31" t="s">
        <v>19</v>
      </c>
    </row>
    <row r="9" spans="2:20" ht="6" customHeight="1" x14ac:dyDescent="0.25"/>
    <row r="10" spans="2:20" x14ac:dyDescent="0.25">
      <c r="B10" s="37"/>
      <c r="C10" s="38"/>
      <c r="D10" s="39"/>
      <c r="F10" s="46" t="s">
        <v>13</v>
      </c>
      <c r="G10" s="46"/>
      <c r="H10" s="46"/>
      <c r="I10" s="46"/>
      <c r="J10" s="46"/>
      <c r="K10" s="46"/>
      <c r="L10" s="46"/>
      <c r="M10" s="46" t="s">
        <v>14</v>
      </c>
      <c r="N10" s="46"/>
    </row>
    <row r="11" spans="2:20" x14ac:dyDescent="0.25">
      <c r="B11" s="37"/>
      <c r="C11" s="38"/>
      <c r="D11" s="39"/>
      <c r="F11" s="47" t="s">
        <v>0</v>
      </c>
      <c r="G11" s="47"/>
      <c r="H11" s="47"/>
      <c r="I11" s="47" t="s">
        <v>1</v>
      </c>
      <c r="J11" s="47"/>
      <c r="K11" s="47"/>
      <c r="L11" s="28"/>
      <c r="M11" s="48" t="s">
        <v>0</v>
      </c>
      <c r="N11" s="50" t="s">
        <v>1</v>
      </c>
    </row>
    <row r="12" spans="2:20" x14ac:dyDescent="0.25">
      <c r="B12" s="37" t="s">
        <v>5</v>
      </c>
      <c r="C12" s="38" t="s">
        <v>20</v>
      </c>
      <c r="D12" s="39" t="s">
        <v>4</v>
      </c>
      <c r="F12" s="29" t="s">
        <v>6</v>
      </c>
      <c r="G12" s="29" t="s">
        <v>2</v>
      </c>
      <c r="H12" s="29" t="s">
        <v>3</v>
      </c>
      <c r="I12" s="29" t="s">
        <v>6</v>
      </c>
      <c r="J12" s="29" t="s">
        <v>2</v>
      </c>
      <c r="K12" s="29" t="s">
        <v>3</v>
      </c>
      <c r="L12" s="29" t="s">
        <v>7</v>
      </c>
      <c r="M12" s="49"/>
      <c r="N12" s="51" t="s">
        <v>1</v>
      </c>
    </row>
    <row r="13" spans="2:20" x14ac:dyDescent="0.25">
      <c r="B13" s="4">
        <v>1</v>
      </c>
      <c r="C13" s="6" t="s">
        <v>23</v>
      </c>
      <c r="D13" s="9">
        <v>0.06</v>
      </c>
      <c r="F13" s="10"/>
      <c r="G13" s="11">
        <f>IFERROR(VLOOKUP(F13,$B$13:$D$21,3),0)</f>
        <v>0</v>
      </c>
      <c r="H13" s="12"/>
      <c r="I13" s="13"/>
      <c r="J13" s="11">
        <f>IFERROR(VLOOKUP(I13,$B$13:$D$21,3),0)</f>
        <v>0</v>
      </c>
      <c r="K13" s="11"/>
      <c r="L13" s="14">
        <v>41321</v>
      </c>
      <c r="M13" s="11">
        <v>1</v>
      </c>
      <c r="N13" s="15">
        <v>1</v>
      </c>
    </row>
    <row r="14" spans="2:20" x14ac:dyDescent="0.25">
      <c r="B14" s="40">
        <v>2</v>
      </c>
      <c r="C14" s="41" t="s">
        <v>24</v>
      </c>
      <c r="D14" s="42">
        <v>0.06</v>
      </c>
      <c r="F14" s="16">
        <v>1</v>
      </c>
      <c r="G14" s="17">
        <f t="shared" ref="G14:G41" si="0">IFERROR(VLOOKUP(F14,$B$13:$D$41,3),0)</f>
        <v>0.06</v>
      </c>
      <c r="H14" s="17">
        <f>G14+H13</f>
        <v>0.06</v>
      </c>
      <c r="I14" s="18"/>
      <c r="J14" s="17">
        <f t="shared" ref="J14:J41" si="1">IFERROR(VLOOKUP(I14,$B$13:$D$41,3),0)</f>
        <v>0</v>
      </c>
      <c r="K14" s="17">
        <f>J14+K13</f>
        <v>0</v>
      </c>
      <c r="L14" s="19">
        <f>L13+1</f>
        <v>41322</v>
      </c>
      <c r="M14" s="17">
        <f t="shared" ref="M14:M38" si="2">IF(ROUND(M13,10)=0,NA(),1-H14)</f>
        <v>0.94</v>
      </c>
      <c r="N14" s="20">
        <f>IF(ROUND(N13,10)=0,0,1-K14)</f>
        <v>1</v>
      </c>
    </row>
    <row r="15" spans="2:20" x14ac:dyDescent="0.25">
      <c r="B15" s="4">
        <v>3</v>
      </c>
      <c r="C15" s="6" t="s">
        <v>25</v>
      </c>
      <c r="D15" s="9">
        <v>0.06</v>
      </c>
      <c r="F15" s="23"/>
      <c r="G15" s="24">
        <f t="shared" si="0"/>
        <v>0</v>
      </c>
      <c r="H15" s="24">
        <f t="shared" ref="H15:H41" si="3">G15+H14</f>
        <v>0.06</v>
      </c>
      <c r="I15" s="25"/>
      <c r="J15" s="24">
        <f t="shared" si="1"/>
        <v>0</v>
      </c>
      <c r="K15" s="24">
        <f t="shared" ref="K15:K41" si="4">J15+K14</f>
        <v>0</v>
      </c>
      <c r="L15" s="26">
        <f t="shared" ref="L15:L41" si="5">L14+1</f>
        <v>41323</v>
      </c>
      <c r="M15" s="24">
        <f t="shared" si="2"/>
        <v>0.94</v>
      </c>
      <c r="N15" s="27">
        <f t="shared" ref="N15:N41" si="6">IF(ROUND(N14,10)=0,0,1-K15)</f>
        <v>1</v>
      </c>
    </row>
    <row r="16" spans="2:20" x14ac:dyDescent="0.25">
      <c r="B16" s="40">
        <v>4</v>
      </c>
      <c r="C16" s="41" t="s">
        <v>26</v>
      </c>
      <c r="D16" s="42">
        <v>0.1</v>
      </c>
      <c r="F16" s="16">
        <v>2</v>
      </c>
      <c r="G16" s="17">
        <f t="shared" si="0"/>
        <v>0.06</v>
      </c>
      <c r="H16" s="17">
        <f t="shared" si="3"/>
        <v>0.12</v>
      </c>
      <c r="I16" s="18"/>
      <c r="J16" s="17">
        <f t="shared" si="1"/>
        <v>0</v>
      </c>
      <c r="K16" s="17">
        <f t="shared" si="4"/>
        <v>0</v>
      </c>
      <c r="L16" s="19">
        <f t="shared" si="5"/>
        <v>41324</v>
      </c>
      <c r="M16" s="17">
        <f t="shared" si="2"/>
        <v>0.88</v>
      </c>
      <c r="N16" s="20">
        <f t="shared" si="6"/>
        <v>1</v>
      </c>
    </row>
    <row r="17" spans="2:14" x14ac:dyDescent="0.25">
      <c r="B17" s="4">
        <v>5</v>
      </c>
      <c r="C17" s="6" t="s">
        <v>27</v>
      </c>
      <c r="D17" s="9">
        <v>0.05</v>
      </c>
      <c r="F17" s="23"/>
      <c r="G17" s="24">
        <f t="shared" si="0"/>
        <v>0</v>
      </c>
      <c r="H17" s="24">
        <f t="shared" si="3"/>
        <v>0.12</v>
      </c>
      <c r="I17" s="25"/>
      <c r="J17" s="24">
        <f t="shared" si="1"/>
        <v>0</v>
      </c>
      <c r="K17" s="24">
        <f t="shared" si="4"/>
        <v>0</v>
      </c>
      <c r="L17" s="26">
        <f t="shared" si="5"/>
        <v>41325</v>
      </c>
      <c r="M17" s="24">
        <f t="shared" si="2"/>
        <v>0.88</v>
      </c>
      <c r="N17" s="27">
        <f t="shared" si="6"/>
        <v>1</v>
      </c>
    </row>
    <row r="18" spans="2:14" x14ac:dyDescent="0.25">
      <c r="B18" s="40">
        <v>6</v>
      </c>
      <c r="C18" s="41" t="s">
        <v>28</v>
      </c>
      <c r="D18" s="42">
        <v>0.15</v>
      </c>
      <c r="F18" s="16">
        <v>3</v>
      </c>
      <c r="G18" s="17">
        <f t="shared" si="0"/>
        <v>0.06</v>
      </c>
      <c r="H18" s="17">
        <f t="shared" si="3"/>
        <v>0.18</v>
      </c>
      <c r="I18" s="18"/>
      <c r="J18" s="17">
        <f t="shared" si="1"/>
        <v>0</v>
      </c>
      <c r="K18" s="17">
        <f t="shared" si="4"/>
        <v>0</v>
      </c>
      <c r="L18" s="19">
        <f t="shared" si="5"/>
        <v>41326</v>
      </c>
      <c r="M18" s="17">
        <f t="shared" si="2"/>
        <v>0.82000000000000006</v>
      </c>
      <c r="N18" s="20">
        <f t="shared" si="6"/>
        <v>1</v>
      </c>
    </row>
    <row r="19" spans="2:14" x14ac:dyDescent="0.25">
      <c r="B19" s="4">
        <v>7</v>
      </c>
      <c r="C19" s="6" t="s">
        <v>31</v>
      </c>
      <c r="D19" s="9">
        <v>0.15</v>
      </c>
      <c r="F19" s="23"/>
      <c r="G19" s="24">
        <f t="shared" si="0"/>
        <v>0</v>
      </c>
      <c r="H19" s="24">
        <f t="shared" si="3"/>
        <v>0.18</v>
      </c>
      <c r="I19" s="25"/>
      <c r="J19" s="24">
        <f t="shared" si="1"/>
        <v>0</v>
      </c>
      <c r="K19" s="24">
        <f t="shared" si="4"/>
        <v>0</v>
      </c>
      <c r="L19" s="26">
        <f t="shared" si="5"/>
        <v>41327</v>
      </c>
      <c r="M19" s="24">
        <f t="shared" si="2"/>
        <v>0.82000000000000006</v>
      </c>
      <c r="N19" s="27">
        <f t="shared" si="6"/>
        <v>1</v>
      </c>
    </row>
    <row r="20" spans="2:14" x14ac:dyDescent="0.25">
      <c r="B20" s="40">
        <v>8</v>
      </c>
      <c r="C20" s="41" t="s">
        <v>29</v>
      </c>
      <c r="D20" s="42">
        <v>0.15</v>
      </c>
      <c r="F20" s="16">
        <v>4</v>
      </c>
      <c r="G20" s="17">
        <f t="shared" si="0"/>
        <v>0.1</v>
      </c>
      <c r="H20" s="17">
        <f t="shared" si="3"/>
        <v>0.28000000000000003</v>
      </c>
      <c r="I20" s="18"/>
      <c r="J20" s="17">
        <f t="shared" si="1"/>
        <v>0</v>
      </c>
      <c r="K20" s="17">
        <f t="shared" si="4"/>
        <v>0</v>
      </c>
      <c r="L20" s="19">
        <f t="shared" si="5"/>
        <v>41328</v>
      </c>
      <c r="M20" s="17">
        <f t="shared" si="2"/>
        <v>0.72</v>
      </c>
      <c r="N20" s="20">
        <f t="shared" si="6"/>
        <v>1</v>
      </c>
    </row>
    <row r="21" spans="2:14" x14ac:dyDescent="0.25">
      <c r="B21" s="4">
        <v>9</v>
      </c>
      <c r="C21" s="6" t="s">
        <v>30</v>
      </c>
      <c r="D21" s="9">
        <v>0.02</v>
      </c>
      <c r="F21" s="23"/>
      <c r="G21" s="24">
        <f t="shared" si="0"/>
        <v>0</v>
      </c>
      <c r="H21" s="24">
        <f t="shared" si="3"/>
        <v>0.28000000000000003</v>
      </c>
      <c r="I21" s="25"/>
      <c r="J21" s="24">
        <f t="shared" si="1"/>
        <v>0</v>
      </c>
      <c r="K21" s="24">
        <f t="shared" si="4"/>
        <v>0</v>
      </c>
      <c r="L21" s="26">
        <f t="shared" si="5"/>
        <v>41329</v>
      </c>
      <c r="M21" s="24">
        <f t="shared" si="2"/>
        <v>0.72</v>
      </c>
      <c r="N21" s="27">
        <f t="shared" si="6"/>
        <v>1</v>
      </c>
    </row>
    <row r="22" spans="2:14" x14ac:dyDescent="0.25">
      <c r="B22" s="40">
        <v>10</v>
      </c>
      <c r="C22" s="41" t="s">
        <v>32</v>
      </c>
      <c r="D22" s="42">
        <v>0.05</v>
      </c>
      <c r="F22" s="16">
        <v>5</v>
      </c>
      <c r="G22" s="17">
        <f t="shared" si="0"/>
        <v>0.05</v>
      </c>
      <c r="H22" s="17">
        <f t="shared" si="3"/>
        <v>0.33</v>
      </c>
      <c r="I22" s="18"/>
      <c r="J22" s="17">
        <f t="shared" si="1"/>
        <v>0</v>
      </c>
      <c r="K22" s="17">
        <f t="shared" si="4"/>
        <v>0</v>
      </c>
      <c r="L22" s="19">
        <f t="shared" si="5"/>
        <v>41330</v>
      </c>
      <c r="M22" s="17">
        <f t="shared" si="2"/>
        <v>0.66999999999999993</v>
      </c>
      <c r="N22" s="20">
        <f t="shared" si="6"/>
        <v>1</v>
      </c>
    </row>
    <row r="23" spans="2:14" x14ac:dyDescent="0.25">
      <c r="B23" s="4">
        <v>11</v>
      </c>
      <c r="C23" s="6" t="s">
        <v>33</v>
      </c>
      <c r="D23" s="9">
        <v>0.01</v>
      </c>
      <c r="F23" s="23"/>
      <c r="G23" s="24">
        <f t="shared" si="0"/>
        <v>0</v>
      </c>
      <c r="H23" s="24">
        <f t="shared" si="3"/>
        <v>0.33</v>
      </c>
      <c r="I23" s="25"/>
      <c r="J23" s="24">
        <f t="shared" si="1"/>
        <v>0</v>
      </c>
      <c r="K23" s="24">
        <f t="shared" si="4"/>
        <v>0</v>
      </c>
      <c r="L23" s="26">
        <f t="shared" si="5"/>
        <v>41331</v>
      </c>
      <c r="M23" s="24">
        <f t="shared" si="2"/>
        <v>0.66999999999999993</v>
      </c>
      <c r="N23" s="27">
        <f t="shared" si="6"/>
        <v>1</v>
      </c>
    </row>
    <row r="24" spans="2:14" x14ac:dyDescent="0.25">
      <c r="B24" s="40">
        <v>12</v>
      </c>
      <c r="C24" s="41" t="s">
        <v>34</v>
      </c>
      <c r="D24" s="42">
        <v>0.06</v>
      </c>
      <c r="F24" s="16">
        <v>6</v>
      </c>
      <c r="G24" s="17">
        <f t="shared" si="0"/>
        <v>0.15</v>
      </c>
      <c r="H24" s="17">
        <f t="shared" si="3"/>
        <v>0.48</v>
      </c>
      <c r="I24" s="18"/>
      <c r="J24" s="17">
        <f t="shared" si="1"/>
        <v>0</v>
      </c>
      <c r="K24" s="17">
        <f t="shared" si="4"/>
        <v>0</v>
      </c>
      <c r="L24" s="19">
        <f t="shared" si="5"/>
        <v>41332</v>
      </c>
      <c r="M24" s="17">
        <f t="shared" si="2"/>
        <v>0.52</v>
      </c>
      <c r="N24" s="20">
        <f t="shared" si="6"/>
        <v>1</v>
      </c>
    </row>
    <row r="25" spans="2:14" x14ac:dyDescent="0.25">
      <c r="B25" s="4">
        <v>13</v>
      </c>
      <c r="C25" s="6" t="s">
        <v>35</v>
      </c>
      <c r="D25" s="9">
        <v>0.04</v>
      </c>
      <c r="F25" s="23"/>
      <c r="G25" s="24">
        <f t="shared" si="0"/>
        <v>0</v>
      </c>
      <c r="H25" s="24">
        <f t="shared" si="3"/>
        <v>0.48</v>
      </c>
      <c r="I25" s="25"/>
      <c r="J25" s="24">
        <f t="shared" si="1"/>
        <v>0</v>
      </c>
      <c r="K25" s="24">
        <f t="shared" si="4"/>
        <v>0</v>
      </c>
      <c r="L25" s="26">
        <f t="shared" si="5"/>
        <v>41333</v>
      </c>
      <c r="M25" s="24">
        <f t="shared" si="2"/>
        <v>0.52</v>
      </c>
      <c r="N25" s="27">
        <f t="shared" si="6"/>
        <v>1</v>
      </c>
    </row>
    <row r="26" spans="2:14" x14ac:dyDescent="0.25">
      <c r="B26" s="40">
        <v>14</v>
      </c>
      <c r="C26" s="41" t="s">
        <v>36</v>
      </c>
      <c r="D26" s="42">
        <v>0.02</v>
      </c>
      <c r="F26" s="16">
        <v>7</v>
      </c>
      <c r="G26" s="17">
        <f t="shared" si="0"/>
        <v>0.15</v>
      </c>
      <c r="H26" s="17">
        <f t="shared" si="3"/>
        <v>0.63</v>
      </c>
      <c r="I26" s="18"/>
      <c r="J26" s="17">
        <f t="shared" si="1"/>
        <v>0</v>
      </c>
      <c r="K26" s="17">
        <f t="shared" si="4"/>
        <v>0</v>
      </c>
      <c r="L26" s="19">
        <f t="shared" si="5"/>
        <v>41334</v>
      </c>
      <c r="M26" s="17">
        <f t="shared" si="2"/>
        <v>0.37</v>
      </c>
      <c r="N26" s="20">
        <f t="shared" si="6"/>
        <v>1</v>
      </c>
    </row>
    <row r="27" spans="2:14" x14ac:dyDescent="0.25">
      <c r="B27" s="4">
        <v>15</v>
      </c>
      <c r="C27" s="6" t="s">
        <v>37</v>
      </c>
      <c r="D27" s="9">
        <v>0.02</v>
      </c>
      <c r="F27" s="23"/>
      <c r="G27" s="24">
        <f t="shared" si="0"/>
        <v>0</v>
      </c>
      <c r="H27" s="24">
        <f t="shared" si="3"/>
        <v>0.63</v>
      </c>
      <c r="I27" s="25"/>
      <c r="J27" s="24">
        <f t="shared" si="1"/>
        <v>0</v>
      </c>
      <c r="K27" s="24">
        <f t="shared" si="4"/>
        <v>0</v>
      </c>
      <c r="L27" s="26">
        <f t="shared" si="5"/>
        <v>41335</v>
      </c>
      <c r="M27" s="24">
        <f t="shared" si="2"/>
        <v>0.37</v>
      </c>
      <c r="N27" s="27">
        <f t="shared" si="6"/>
        <v>1</v>
      </c>
    </row>
    <row r="28" spans="2:14" x14ac:dyDescent="0.25">
      <c r="B28" s="40"/>
      <c r="C28" s="41"/>
      <c r="D28" s="42"/>
      <c r="F28" s="16">
        <v>8</v>
      </c>
      <c r="G28" s="17">
        <f t="shared" si="0"/>
        <v>0.15</v>
      </c>
      <c r="H28" s="17">
        <f t="shared" si="3"/>
        <v>0.78</v>
      </c>
      <c r="I28" s="18"/>
      <c r="J28" s="17">
        <f t="shared" si="1"/>
        <v>0</v>
      </c>
      <c r="K28" s="17">
        <f t="shared" si="4"/>
        <v>0</v>
      </c>
      <c r="L28" s="19">
        <f t="shared" si="5"/>
        <v>41336</v>
      </c>
      <c r="M28" s="17">
        <f t="shared" si="2"/>
        <v>0.21999999999999997</v>
      </c>
      <c r="N28" s="20">
        <f t="shared" si="6"/>
        <v>1</v>
      </c>
    </row>
    <row r="29" spans="2:14" x14ac:dyDescent="0.25">
      <c r="B29" s="4"/>
      <c r="C29" s="6"/>
      <c r="D29" s="9"/>
      <c r="F29" s="23"/>
      <c r="G29" s="24">
        <f t="shared" si="0"/>
        <v>0</v>
      </c>
      <c r="H29" s="24">
        <f t="shared" si="3"/>
        <v>0.78</v>
      </c>
      <c r="I29" s="25"/>
      <c r="J29" s="24">
        <f t="shared" si="1"/>
        <v>0</v>
      </c>
      <c r="K29" s="24">
        <f t="shared" si="4"/>
        <v>0</v>
      </c>
      <c r="L29" s="26">
        <f t="shared" si="5"/>
        <v>41337</v>
      </c>
      <c r="M29" s="24">
        <f t="shared" si="2"/>
        <v>0.21999999999999997</v>
      </c>
      <c r="N29" s="27">
        <f t="shared" si="6"/>
        <v>1</v>
      </c>
    </row>
    <row r="30" spans="2:14" x14ac:dyDescent="0.25">
      <c r="B30" s="40"/>
      <c r="C30" s="41"/>
      <c r="D30" s="42"/>
      <c r="F30" s="16">
        <v>9</v>
      </c>
      <c r="G30" s="17">
        <f t="shared" si="0"/>
        <v>0.02</v>
      </c>
      <c r="H30" s="17">
        <f t="shared" si="3"/>
        <v>0.8</v>
      </c>
      <c r="I30" s="18"/>
      <c r="J30" s="17">
        <f t="shared" si="1"/>
        <v>0</v>
      </c>
      <c r="K30" s="17">
        <f t="shared" si="4"/>
        <v>0</v>
      </c>
      <c r="L30" s="19">
        <f t="shared" si="5"/>
        <v>41338</v>
      </c>
      <c r="M30" s="17">
        <f t="shared" si="2"/>
        <v>0.19999999999999996</v>
      </c>
      <c r="N30" s="20">
        <f t="shared" si="6"/>
        <v>1</v>
      </c>
    </row>
    <row r="31" spans="2:14" x14ac:dyDescent="0.25">
      <c r="B31" s="4"/>
      <c r="C31" s="6"/>
      <c r="D31" s="9"/>
      <c r="F31" s="23"/>
      <c r="G31" s="24">
        <f t="shared" si="0"/>
        <v>0</v>
      </c>
      <c r="H31" s="24">
        <f t="shared" si="3"/>
        <v>0.8</v>
      </c>
      <c r="I31" s="25"/>
      <c r="J31" s="24">
        <f t="shared" si="1"/>
        <v>0</v>
      </c>
      <c r="K31" s="24">
        <f t="shared" si="4"/>
        <v>0</v>
      </c>
      <c r="L31" s="26">
        <f t="shared" si="5"/>
        <v>41339</v>
      </c>
      <c r="M31" s="24">
        <f t="shared" si="2"/>
        <v>0.19999999999999996</v>
      </c>
      <c r="N31" s="27">
        <f t="shared" si="6"/>
        <v>1</v>
      </c>
    </row>
    <row r="32" spans="2:14" x14ac:dyDescent="0.25">
      <c r="B32" s="40"/>
      <c r="C32" s="41"/>
      <c r="D32" s="42"/>
      <c r="F32" s="16">
        <v>10</v>
      </c>
      <c r="G32" s="17">
        <f t="shared" si="0"/>
        <v>0.05</v>
      </c>
      <c r="H32" s="17">
        <f t="shared" si="3"/>
        <v>0.85000000000000009</v>
      </c>
      <c r="I32" s="18"/>
      <c r="J32" s="17">
        <f t="shared" si="1"/>
        <v>0</v>
      </c>
      <c r="K32" s="17">
        <f t="shared" si="4"/>
        <v>0</v>
      </c>
      <c r="L32" s="19">
        <f t="shared" si="5"/>
        <v>41340</v>
      </c>
      <c r="M32" s="17">
        <f t="shared" si="2"/>
        <v>0.14999999999999991</v>
      </c>
      <c r="N32" s="20">
        <f t="shared" si="6"/>
        <v>1</v>
      </c>
    </row>
    <row r="33" spans="2:16" x14ac:dyDescent="0.25">
      <c r="B33" s="4"/>
      <c r="C33" s="6"/>
      <c r="D33" s="9"/>
      <c r="F33" s="23"/>
      <c r="G33" s="24">
        <f t="shared" si="0"/>
        <v>0</v>
      </c>
      <c r="H33" s="24">
        <f t="shared" si="3"/>
        <v>0.85000000000000009</v>
      </c>
      <c r="I33" s="25"/>
      <c r="J33" s="24">
        <f t="shared" si="1"/>
        <v>0</v>
      </c>
      <c r="K33" s="24">
        <f t="shared" si="4"/>
        <v>0</v>
      </c>
      <c r="L33" s="26">
        <f t="shared" si="5"/>
        <v>41341</v>
      </c>
      <c r="M33" s="24">
        <f t="shared" si="2"/>
        <v>0.14999999999999991</v>
      </c>
      <c r="N33" s="27">
        <f t="shared" si="6"/>
        <v>1</v>
      </c>
    </row>
    <row r="34" spans="2:16" x14ac:dyDescent="0.25">
      <c r="B34" s="40"/>
      <c r="C34" s="41"/>
      <c r="D34" s="42"/>
      <c r="F34" s="16">
        <v>11</v>
      </c>
      <c r="G34" s="17">
        <f t="shared" si="0"/>
        <v>0.01</v>
      </c>
      <c r="H34" s="17">
        <f t="shared" si="3"/>
        <v>0.8600000000000001</v>
      </c>
      <c r="I34" s="18"/>
      <c r="J34" s="17">
        <f t="shared" si="1"/>
        <v>0</v>
      </c>
      <c r="K34" s="17">
        <f t="shared" si="4"/>
        <v>0</v>
      </c>
      <c r="L34" s="19">
        <f t="shared" si="5"/>
        <v>41342</v>
      </c>
      <c r="M34" s="17">
        <f t="shared" si="2"/>
        <v>0.1399999999999999</v>
      </c>
      <c r="N34" s="20">
        <f t="shared" si="6"/>
        <v>1</v>
      </c>
      <c r="P34" s="3"/>
    </row>
    <row r="35" spans="2:16" x14ac:dyDescent="0.25">
      <c r="B35" s="4"/>
      <c r="C35" s="6"/>
      <c r="D35" s="9"/>
      <c r="F35" s="23"/>
      <c r="G35" s="24">
        <f t="shared" si="0"/>
        <v>0</v>
      </c>
      <c r="H35" s="24">
        <f t="shared" si="3"/>
        <v>0.8600000000000001</v>
      </c>
      <c r="I35" s="25"/>
      <c r="J35" s="24">
        <f t="shared" si="1"/>
        <v>0</v>
      </c>
      <c r="K35" s="24">
        <f t="shared" si="4"/>
        <v>0</v>
      </c>
      <c r="L35" s="26">
        <f t="shared" si="5"/>
        <v>41343</v>
      </c>
      <c r="M35" s="24">
        <f t="shared" si="2"/>
        <v>0.1399999999999999</v>
      </c>
      <c r="N35" s="27">
        <f t="shared" si="6"/>
        <v>1</v>
      </c>
      <c r="P35" s="3"/>
    </row>
    <row r="36" spans="2:16" x14ac:dyDescent="0.25">
      <c r="B36" s="40"/>
      <c r="C36" s="41"/>
      <c r="D36" s="42"/>
      <c r="F36" s="16">
        <v>12</v>
      </c>
      <c r="G36" s="17">
        <f t="shared" si="0"/>
        <v>0.06</v>
      </c>
      <c r="H36" s="17">
        <f t="shared" si="3"/>
        <v>0.92000000000000015</v>
      </c>
      <c r="I36" s="18"/>
      <c r="J36" s="17">
        <f t="shared" si="1"/>
        <v>0</v>
      </c>
      <c r="K36" s="17">
        <f t="shared" si="4"/>
        <v>0</v>
      </c>
      <c r="L36" s="19">
        <f t="shared" si="5"/>
        <v>41344</v>
      </c>
      <c r="M36" s="17">
        <f t="shared" si="2"/>
        <v>7.9999999999999849E-2</v>
      </c>
      <c r="N36" s="20">
        <f t="shared" si="6"/>
        <v>1</v>
      </c>
      <c r="P36" s="3"/>
    </row>
    <row r="37" spans="2:16" x14ac:dyDescent="0.25">
      <c r="B37" s="4"/>
      <c r="C37" s="6"/>
      <c r="D37" s="9"/>
      <c r="F37" s="23"/>
      <c r="G37" s="24">
        <f t="shared" si="0"/>
        <v>0</v>
      </c>
      <c r="H37" s="24">
        <f t="shared" si="3"/>
        <v>0.92000000000000015</v>
      </c>
      <c r="I37" s="25"/>
      <c r="J37" s="24">
        <f t="shared" si="1"/>
        <v>0</v>
      </c>
      <c r="K37" s="24">
        <f t="shared" si="4"/>
        <v>0</v>
      </c>
      <c r="L37" s="26">
        <f t="shared" si="5"/>
        <v>41345</v>
      </c>
      <c r="M37" s="24">
        <f t="shared" si="2"/>
        <v>7.9999999999999849E-2</v>
      </c>
      <c r="N37" s="27">
        <f t="shared" si="6"/>
        <v>1</v>
      </c>
      <c r="P37" s="3"/>
    </row>
    <row r="38" spans="2:16" x14ac:dyDescent="0.25">
      <c r="B38" s="40"/>
      <c r="C38" s="41"/>
      <c r="D38" s="42"/>
      <c r="F38" s="16">
        <v>13</v>
      </c>
      <c r="G38" s="17">
        <f t="shared" si="0"/>
        <v>0.04</v>
      </c>
      <c r="H38" s="17">
        <f t="shared" si="3"/>
        <v>0.96000000000000019</v>
      </c>
      <c r="I38" s="18"/>
      <c r="J38" s="17">
        <f t="shared" si="1"/>
        <v>0</v>
      </c>
      <c r="K38" s="17">
        <f t="shared" si="4"/>
        <v>0</v>
      </c>
      <c r="L38" s="19">
        <f t="shared" si="5"/>
        <v>41346</v>
      </c>
      <c r="M38" s="17">
        <f t="shared" si="2"/>
        <v>3.9999999999999813E-2</v>
      </c>
      <c r="N38" s="20">
        <f t="shared" si="6"/>
        <v>1</v>
      </c>
      <c r="P38" s="3"/>
    </row>
    <row r="39" spans="2:16" x14ac:dyDescent="0.25">
      <c r="B39" s="4"/>
      <c r="C39" s="6"/>
      <c r="D39" s="9"/>
      <c r="F39" s="23">
        <v>14</v>
      </c>
      <c r="G39" s="24">
        <f t="shared" si="0"/>
        <v>0.02</v>
      </c>
      <c r="H39" s="24">
        <f t="shared" si="3"/>
        <v>0.9800000000000002</v>
      </c>
      <c r="I39" s="25"/>
      <c r="J39" s="24">
        <f t="shared" si="1"/>
        <v>0</v>
      </c>
      <c r="K39" s="24">
        <f t="shared" si="4"/>
        <v>0</v>
      </c>
      <c r="L39" s="26">
        <f t="shared" si="5"/>
        <v>41347</v>
      </c>
      <c r="M39" s="24">
        <f>IF(ROUND(M38,10)=0,NA(),1-H39)</f>
        <v>1.9999999999999796E-2</v>
      </c>
      <c r="N39" s="27">
        <f t="shared" si="6"/>
        <v>1</v>
      </c>
    </row>
    <row r="40" spans="2:16" x14ac:dyDescent="0.25">
      <c r="B40" s="40"/>
      <c r="C40" s="41"/>
      <c r="D40" s="42"/>
      <c r="F40" s="16"/>
      <c r="G40" s="17">
        <f t="shared" si="0"/>
        <v>0</v>
      </c>
      <c r="H40" s="17">
        <f t="shared" si="3"/>
        <v>0.9800000000000002</v>
      </c>
      <c r="I40" s="18"/>
      <c r="J40" s="17">
        <f t="shared" si="1"/>
        <v>0</v>
      </c>
      <c r="K40" s="17">
        <f t="shared" si="4"/>
        <v>0</v>
      </c>
      <c r="L40" s="19">
        <f t="shared" si="5"/>
        <v>41348</v>
      </c>
      <c r="M40" s="17">
        <f t="shared" ref="M40:M41" si="7">IF(ROUND(M39,10)=0,NA(),1-H40)</f>
        <v>1.9999999999999796E-2</v>
      </c>
      <c r="N40" s="20">
        <f t="shared" si="6"/>
        <v>1</v>
      </c>
    </row>
    <row r="41" spans="2:16" x14ac:dyDescent="0.25">
      <c r="B41" s="5"/>
      <c r="C41" s="7"/>
      <c r="D41" s="43"/>
      <c r="F41" s="32">
        <v>15</v>
      </c>
      <c r="G41" s="33">
        <f t="shared" si="0"/>
        <v>0.02</v>
      </c>
      <c r="H41" s="33">
        <f t="shared" si="3"/>
        <v>1.0000000000000002</v>
      </c>
      <c r="I41" s="34"/>
      <c r="J41" s="33">
        <f t="shared" si="1"/>
        <v>0</v>
      </c>
      <c r="K41" s="33">
        <f t="shared" si="4"/>
        <v>0</v>
      </c>
      <c r="L41" s="35">
        <f t="shared" si="5"/>
        <v>41349</v>
      </c>
      <c r="M41" s="33">
        <f t="shared" si="7"/>
        <v>-2.2204460492503131E-16</v>
      </c>
      <c r="N41" s="36">
        <f t="shared" si="6"/>
        <v>1</v>
      </c>
    </row>
    <row r="42" spans="2:16" x14ac:dyDescent="0.25">
      <c r="C42" s="44" t="s">
        <v>8</v>
      </c>
      <c r="D42" s="3">
        <f>SUM(D13:D41)</f>
        <v>1.0000000000000002</v>
      </c>
      <c r="L42" s="1"/>
    </row>
    <row r="43" spans="2:16" x14ac:dyDescent="0.25">
      <c r="L43" s="1"/>
    </row>
    <row r="44" spans="2:16" x14ac:dyDescent="0.25">
      <c r="L44" s="1"/>
      <c r="N44" s="22"/>
    </row>
    <row r="45" spans="2:16" x14ac:dyDescent="0.25">
      <c r="F45" s="45" t="s">
        <v>15</v>
      </c>
      <c r="G45" s="45"/>
      <c r="H45" s="45"/>
      <c r="I45" s="45"/>
      <c r="J45" s="45"/>
      <c r="K45" s="45"/>
      <c r="L45" s="45"/>
      <c r="M45" s="45"/>
      <c r="N45" s="45"/>
    </row>
    <row r="46" spans="2:16" x14ac:dyDescent="0.25">
      <c r="F46" s="45"/>
      <c r="G46" s="45"/>
      <c r="H46" s="45"/>
      <c r="I46" s="45"/>
      <c r="J46" s="45"/>
      <c r="K46" s="45"/>
      <c r="L46" s="45"/>
      <c r="M46" s="45"/>
      <c r="N46" s="45"/>
    </row>
    <row r="47" spans="2:16" x14ac:dyDescent="0.25">
      <c r="L47" s="1"/>
    </row>
    <row r="48" spans="2:16" x14ac:dyDescent="0.25">
      <c r="L48" s="1"/>
    </row>
    <row r="49" spans="12:12" x14ac:dyDescent="0.25">
      <c r="L49" s="1"/>
    </row>
    <row r="50" spans="12:12" x14ac:dyDescent="0.25">
      <c r="L50" s="1"/>
    </row>
    <row r="51" spans="12:12" x14ac:dyDescent="0.25">
      <c r="L51" s="1"/>
    </row>
    <row r="52" spans="12:12" x14ac:dyDescent="0.25">
      <c r="L52" s="1"/>
    </row>
    <row r="53" spans="12:12" x14ac:dyDescent="0.25">
      <c r="L53" s="1"/>
    </row>
    <row r="54" spans="12:12" x14ac:dyDescent="0.25">
      <c r="L54" s="1"/>
    </row>
    <row r="55" spans="12:12" x14ac:dyDescent="0.25">
      <c r="L55" s="1"/>
    </row>
    <row r="56" spans="12:12" x14ac:dyDescent="0.25">
      <c r="L56" s="1"/>
    </row>
    <row r="57" spans="12:12" x14ac:dyDescent="0.25">
      <c r="L57" s="1"/>
    </row>
    <row r="58" spans="12:12" x14ac:dyDescent="0.25">
      <c r="L58" s="1"/>
    </row>
  </sheetData>
  <mergeCells count="7">
    <mergeCell ref="F45:N46"/>
    <mergeCell ref="F10:L10"/>
    <mergeCell ref="M10:N10"/>
    <mergeCell ref="F11:H11"/>
    <mergeCell ref="I11:K11"/>
    <mergeCell ref="M11:M12"/>
    <mergeCell ref="N11:N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U58"/>
  <sheetViews>
    <sheetView showGridLines="0" topLeftCell="A37" zoomScale="80" zoomScaleNormal="80" workbookViewId="0">
      <selection activeCell="AF7" sqref="AF7"/>
    </sheetView>
  </sheetViews>
  <sheetFormatPr defaultRowHeight="15" x14ac:dyDescent="0.25"/>
  <cols>
    <col min="1" max="1" width="3" customWidth="1"/>
    <col min="3" max="3" width="25" bestFit="1" customWidth="1"/>
    <col min="4" max="4" width="11.7109375" customWidth="1"/>
    <col min="5" max="5" width="1.85546875" customWidth="1"/>
    <col min="6" max="6" width="10.42578125" customWidth="1"/>
    <col min="7" max="7" width="4.85546875" hidden="1" customWidth="1"/>
    <col min="8" max="8" width="7" hidden="1" customWidth="1"/>
    <col min="9" max="9" width="8" customWidth="1"/>
    <col min="10" max="11" width="7.140625" hidden="1" customWidth="1"/>
    <col min="12" max="12" width="10.7109375" bestFit="1" customWidth="1"/>
    <col min="13" max="13" width="11.140625" customWidth="1"/>
    <col min="14" max="14" width="10.85546875" customWidth="1"/>
    <col min="15" max="15" width="2.5703125" customWidth="1"/>
    <col min="16" max="16" width="6" customWidth="1"/>
    <col min="17" max="17" width="10.28515625" customWidth="1"/>
    <col min="18" max="18" width="11.28515625" customWidth="1"/>
    <col min="19" max="19" width="3" customWidth="1"/>
    <col min="20" max="20" width="11.28515625" customWidth="1"/>
  </cols>
  <sheetData>
    <row r="2" spans="2:21" x14ac:dyDescent="0.25">
      <c r="F2" s="8" t="s">
        <v>9</v>
      </c>
      <c r="Q2" s="21" t="s">
        <v>16</v>
      </c>
      <c r="R2" s="2" t="s">
        <v>21</v>
      </c>
      <c r="S2" s="2"/>
    </row>
    <row r="3" spans="2:21" x14ac:dyDescent="0.25">
      <c r="F3" s="8" t="s">
        <v>10</v>
      </c>
    </row>
    <row r="4" spans="2:21" x14ac:dyDescent="0.25">
      <c r="F4" s="8" t="s">
        <v>11</v>
      </c>
    </row>
    <row r="5" spans="2:21" x14ac:dyDescent="0.25">
      <c r="F5" s="8" t="s">
        <v>12</v>
      </c>
    </row>
    <row r="6" spans="2:21" x14ac:dyDescent="0.25">
      <c r="F6" s="8" t="s">
        <v>22</v>
      </c>
    </row>
    <row r="7" spans="2:21" ht="31.5" x14ac:dyDescent="0.5"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>
        <f ca="1">WEEKDAY(NOW())</f>
        <v>3</v>
      </c>
    </row>
    <row r="8" spans="2:21" ht="31.5" x14ac:dyDescent="0.5">
      <c r="B8" s="31" t="s">
        <v>18</v>
      </c>
      <c r="C8" s="31"/>
      <c r="D8" s="31"/>
      <c r="F8" s="31" t="s">
        <v>17</v>
      </c>
      <c r="G8" s="31"/>
      <c r="H8" s="31"/>
      <c r="I8" s="31"/>
      <c r="J8" s="31"/>
      <c r="K8" s="31"/>
      <c r="L8" s="31"/>
      <c r="M8" s="31"/>
      <c r="N8" s="31"/>
      <c r="O8" s="31"/>
      <c r="P8" s="31" t="s">
        <v>19</v>
      </c>
    </row>
    <row r="9" spans="2:21" ht="6" customHeight="1" x14ac:dyDescent="0.25"/>
    <row r="10" spans="2:21" x14ac:dyDescent="0.25">
      <c r="B10" s="37"/>
      <c r="C10" s="38"/>
      <c r="D10" s="39"/>
      <c r="F10" s="46" t="s">
        <v>13</v>
      </c>
      <c r="G10" s="46"/>
      <c r="H10" s="46"/>
      <c r="I10" s="46"/>
      <c r="J10" s="46"/>
      <c r="K10" s="46"/>
      <c r="L10" s="46"/>
      <c r="M10" s="46" t="s">
        <v>14</v>
      </c>
      <c r="N10" s="46"/>
    </row>
    <row r="11" spans="2:21" x14ac:dyDescent="0.25">
      <c r="B11" s="37"/>
      <c r="C11" s="38"/>
      <c r="D11" s="39"/>
      <c r="F11" s="47" t="s">
        <v>0</v>
      </c>
      <c r="G11" s="47"/>
      <c r="H11" s="47"/>
      <c r="I11" s="47" t="s">
        <v>1</v>
      </c>
      <c r="J11" s="47"/>
      <c r="K11" s="47"/>
      <c r="L11" s="28"/>
      <c r="M11" s="48" t="s">
        <v>0</v>
      </c>
      <c r="N11" s="50" t="s">
        <v>1</v>
      </c>
    </row>
    <row r="12" spans="2:21" x14ac:dyDescent="0.25">
      <c r="B12" s="37" t="s">
        <v>5</v>
      </c>
      <c r="C12" s="38" t="s">
        <v>20</v>
      </c>
      <c r="D12" s="39" t="s">
        <v>4</v>
      </c>
      <c r="F12" s="29" t="s">
        <v>6</v>
      </c>
      <c r="G12" s="29" t="s">
        <v>2</v>
      </c>
      <c r="H12" s="29" t="s">
        <v>3</v>
      </c>
      <c r="I12" s="29" t="s">
        <v>6</v>
      </c>
      <c r="J12" s="29" t="s">
        <v>2</v>
      </c>
      <c r="K12" s="29" t="s">
        <v>3</v>
      </c>
      <c r="L12" s="29" t="s">
        <v>7</v>
      </c>
      <c r="M12" s="49"/>
      <c r="N12" s="51" t="s">
        <v>1</v>
      </c>
    </row>
    <row r="13" spans="2:21" x14ac:dyDescent="0.25">
      <c r="B13" s="4">
        <v>1</v>
      </c>
      <c r="C13" s="6" t="s">
        <v>23</v>
      </c>
      <c r="D13" s="9">
        <v>0.06</v>
      </c>
      <c r="F13" s="10"/>
      <c r="G13" s="11">
        <f>IFERROR(VLOOKUP(F13,$B$13:$D$21,3),0)</f>
        <v>0</v>
      </c>
      <c r="H13" s="12"/>
      <c r="I13" s="13"/>
      <c r="J13" s="11">
        <f>IFERROR(VLOOKUP(I13,$B$13:$D$21,3),0)</f>
        <v>0</v>
      </c>
      <c r="K13" s="11"/>
      <c r="L13" s="14">
        <v>43147</v>
      </c>
      <c r="M13" s="11">
        <v>1</v>
      </c>
      <c r="N13" s="15">
        <v>1</v>
      </c>
    </row>
    <row r="14" spans="2:21" x14ac:dyDescent="0.25">
      <c r="B14" s="40">
        <v>2</v>
      </c>
      <c r="C14" s="41" t="s">
        <v>24</v>
      </c>
      <c r="D14" s="42">
        <v>0.06</v>
      </c>
      <c r="F14" s="16">
        <v>1</v>
      </c>
      <c r="G14" s="17">
        <f t="shared" ref="G14:G41" si="0">IFERROR(VLOOKUP(F14,$B$13:$D$41,3),0)</f>
        <v>0.06</v>
      </c>
      <c r="H14" s="17">
        <f>G14+H13</f>
        <v>0.06</v>
      </c>
      <c r="I14" s="18"/>
      <c r="J14" s="17">
        <f t="shared" ref="J14:J41" si="1">IFERROR(VLOOKUP(I14,$B$13:$D$41,3),0)</f>
        <v>0</v>
      </c>
      <c r="K14" s="17">
        <f>J14+K13</f>
        <v>0</v>
      </c>
      <c r="L14" s="19">
        <f>L13+1</f>
        <v>43148</v>
      </c>
      <c r="M14" s="17">
        <f t="shared" ref="M14:M38" si="2">IF(ROUND(M13,10)=0,NA(),1-H14)</f>
        <v>0.94</v>
      </c>
      <c r="N14" s="20">
        <f>IF(ROUND(N13,10)=0,0,1-K14)</f>
        <v>1</v>
      </c>
    </row>
    <row r="15" spans="2:21" x14ac:dyDescent="0.25">
      <c r="B15" s="4">
        <v>3</v>
      </c>
      <c r="C15" s="6" t="s">
        <v>25</v>
      </c>
      <c r="D15" s="9">
        <v>0.06</v>
      </c>
      <c r="F15" s="23"/>
      <c r="G15" s="24">
        <f t="shared" si="0"/>
        <v>0</v>
      </c>
      <c r="H15" s="24">
        <f t="shared" ref="H15:H34" si="3">G15+H14</f>
        <v>0.06</v>
      </c>
      <c r="I15" s="25">
        <v>1</v>
      </c>
      <c r="J15" s="24">
        <f t="shared" si="1"/>
        <v>0.06</v>
      </c>
      <c r="K15" s="24">
        <f t="shared" ref="K15:K38" si="4">J15+K14</f>
        <v>0.06</v>
      </c>
      <c r="L15" s="26">
        <f t="shared" ref="L15:L38" si="5">L14+1</f>
        <v>43149</v>
      </c>
      <c r="M15" s="24">
        <f t="shared" si="2"/>
        <v>0.94</v>
      </c>
      <c r="N15" s="27">
        <f t="shared" ref="N15:N41" si="6">IF(ROUND(N14,10)=0,0,1-K15)</f>
        <v>0.94</v>
      </c>
    </row>
    <row r="16" spans="2:21" x14ac:dyDescent="0.25">
      <c r="B16" s="40">
        <v>4</v>
      </c>
      <c r="C16" s="41" t="s">
        <v>26</v>
      </c>
      <c r="D16" s="42">
        <v>0.1</v>
      </c>
      <c r="F16" s="16">
        <v>2</v>
      </c>
      <c r="G16" s="17">
        <f t="shared" si="0"/>
        <v>0.06</v>
      </c>
      <c r="H16" s="17">
        <f t="shared" si="3"/>
        <v>0.12</v>
      </c>
      <c r="I16" s="18">
        <v>2</v>
      </c>
      <c r="J16" s="17">
        <f t="shared" si="1"/>
        <v>0.06</v>
      </c>
      <c r="K16" s="17">
        <f t="shared" si="4"/>
        <v>0.12</v>
      </c>
      <c r="L16" s="19">
        <f t="shared" si="5"/>
        <v>43150</v>
      </c>
      <c r="M16" s="17">
        <f t="shared" si="2"/>
        <v>0.88</v>
      </c>
      <c r="N16" s="20">
        <f t="shared" si="6"/>
        <v>0.88</v>
      </c>
    </row>
    <row r="17" spans="2:14" x14ac:dyDescent="0.25">
      <c r="B17" s="4">
        <v>5</v>
      </c>
      <c r="C17" s="6" t="s">
        <v>27</v>
      </c>
      <c r="D17" s="9">
        <v>0.05</v>
      </c>
      <c r="F17" s="23"/>
      <c r="G17" s="24">
        <f t="shared" si="0"/>
        <v>0</v>
      </c>
      <c r="H17" s="24">
        <f t="shared" si="3"/>
        <v>0.12</v>
      </c>
      <c r="I17" s="25"/>
      <c r="J17" s="24">
        <f t="shared" si="1"/>
        <v>0</v>
      </c>
      <c r="K17" s="24">
        <f t="shared" si="4"/>
        <v>0.12</v>
      </c>
      <c r="L17" s="26">
        <f t="shared" si="5"/>
        <v>43151</v>
      </c>
      <c r="M17" s="24">
        <f t="shared" si="2"/>
        <v>0.88</v>
      </c>
      <c r="N17" s="27">
        <f t="shared" si="6"/>
        <v>0.88</v>
      </c>
    </row>
    <row r="18" spans="2:14" x14ac:dyDescent="0.25">
      <c r="B18" s="40">
        <v>6</v>
      </c>
      <c r="C18" s="41" t="s">
        <v>28</v>
      </c>
      <c r="D18" s="42">
        <v>0.15</v>
      </c>
      <c r="F18" s="16">
        <v>3</v>
      </c>
      <c r="G18" s="17">
        <f t="shared" si="0"/>
        <v>0.06</v>
      </c>
      <c r="H18" s="17">
        <f t="shared" si="3"/>
        <v>0.18</v>
      </c>
      <c r="I18" s="18">
        <v>3</v>
      </c>
      <c r="J18" s="17">
        <f t="shared" si="1"/>
        <v>0.06</v>
      </c>
      <c r="K18" s="17">
        <f t="shared" si="4"/>
        <v>0.18</v>
      </c>
      <c r="L18" s="19">
        <f t="shared" si="5"/>
        <v>43152</v>
      </c>
      <c r="M18" s="17">
        <f t="shared" si="2"/>
        <v>0.82000000000000006</v>
      </c>
      <c r="N18" s="20">
        <f t="shared" si="6"/>
        <v>0.82000000000000006</v>
      </c>
    </row>
    <row r="19" spans="2:14" x14ac:dyDescent="0.25">
      <c r="B19" s="4">
        <v>7</v>
      </c>
      <c r="C19" s="6" t="s">
        <v>31</v>
      </c>
      <c r="D19" s="9">
        <v>0.15</v>
      </c>
      <c r="F19" s="23"/>
      <c r="G19" s="24">
        <f t="shared" si="0"/>
        <v>0</v>
      </c>
      <c r="H19" s="24">
        <f t="shared" si="3"/>
        <v>0.18</v>
      </c>
      <c r="I19" s="25"/>
      <c r="J19" s="24">
        <f t="shared" si="1"/>
        <v>0</v>
      </c>
      <c r="K19" s="24">
        <f t="shared" si="4"/>
        <v>0.18</v>
      </c>
      <c r="L19" s="26">
        <f t="shared" si="5"/>
        <v>43153</v>
      </c>
      <c r="M19" s="24">
        <f t="shared" si="2"/>
        <v>0.82000000000000006</v>
      </c>
      <c r="N19" s="27">
        <f t="shared" si="6"/>
        <v>0.82000000000000006</v>
      </c>
    </row>
    <row r="20" spans="2:14" x14ac:dyDescent="0.25">
      <c r="B20" s="40">
        <v>8</v>
      </c>
      <c r="C20" s="41" t="s">
        <v>29</v>
      </c>
      <c r="D20" s="42">
        <v>0.15</v>
      </c>
      <c r="F20" s="16">
        <v>4</v>
      </c>
      <c r="G20" s="17">
        <f t="shared" si="0"/>
        <v>0.1</v>
      </c>
      <c r="H20" s="17">
        <f t="shared" si="3"/>
        <v>0.28000000000000003</v>
      </c>
      <c r="I20" s="18">
        <v>4</v>
      </c>
      <c r="J20" s="17">
        <f t="shared" si="1"/>
        <v>0.1</v>
      </c>
      <c r="K20" s="17">
        <f t="shared" si="4"/>
        <v>0.28000000000000003</v>
      </c>
      <c r="L20" s="19">
        <f t="shared" si="5"/>
        <v>43154</v>
      </c>
      <c r="M20" s="17">
        <f t="shared" si="2"/>
        <v>0.72</v>
      </c>
      <c r="N20" s="20">
        <f t="shared" si="6"/>
        <v>0.72</v>
      </c>
    </row>
    <row r="21" spans="2:14" x14ac:dyDescent="0.25">
      <c r="B21" s="4">
        <v>9</v>
      </c>
      <c r="C21" s="6" t="s">
        <v>30</v>
      </c>
      <c r="D21" s="9">
        <v>0.02</v>
      </c>
      <c r="F21" s="23"/>
      <c r="G21" s="24">
        <f t="shared" si="0"/>
        <v>0</v>
      </c>
      <c r="H21" s="24">
        <f t="shared" si="3"/>
        <v>0.28000000000000003</v>
      </c>
      <c r="I21" s="25">
        <v>5</v>
      </c>
      <c r="J21" s="24">
        <f t="shared" si="1"/>
        <v>0.05</v>
      </c>
      <c r="K21" s="24">
        <f t="shared" si="4"/>
        <v>0.33</v>
      </c>
      <c r="L21" s="26">
        <f t="shared" si="5"/>
        <v>43155</v>
      </c>
      <c r="M21" s="24">
        <f t="shared" si="2"/>
        <v>0.72</v>
      </c>
      <c r="N21" s="27">
        <f t="shared" si="6"/>
        <v>0.66999999999999993</v>
      </c>
    </row>
    <row r="22" spans="2:14" x14ac:dyDescent="0.25">
      <c r="B22" s="40">
        <v>10</v>
      </c>
      <c r="C22" s="41" t="s">
        <v>32</v>
      </c>
      <c r="D22" s="42">
        <v>0.05</v>
      </c>
      <c r="F22" s="16">
        <v>5</v>
      </c>
      <c r="G22" s="17">
        <f t="shared" si="0"/>
        <v>0.05</v>
      </c>
      <c r="H22" s="17">
        <f t="shared" si="3"/>
        <v>0.33</v>
      </c>
      <c r="I22" s="18">
        <v>6</v>
      </c>
      <c r="J22" s="17">
        <f t="shared" si="1"/>
        <v>0.15</v>
      </c>
      <c r="K22" s="17">
        <f t="shared" si="4"/>
        <v>0.48</v>
      </c>
      <c r="L22" s="19">
        <f t="shared" si="5"/>
        <v>43156</v>
      </c>
      <c r="M22" s="17">
        <f t="shared" si="2"/>
        <v>0.66999999999999993</v>
      </c>
      <c r="N22" s="20">
        <f t="shared" si="6"/>
        <v>0.52</v>
      </c>
    </row>
    <row r="23" spans="2:14" x14ac:dyDescent="0.25">
      <c r="B23" s="4">
        <v>11</v>
      </c>
      <c r="C23" s="6" t="s">
        <v>33</v>
      </c>
      <c r="D23" s="9">
        <v>0.01</v>
      </c>
      <c r="F23" s="23"/>
      <c r="G23" s="24">
        <f t="shared" si="0"/>
        <v>0</v>
      </c>
      <c r="H23" s="24">
        <f t="shared" si="3"/>
        <v>0.33</v>
      </c>
      <c r="I23" s="25"/>
      <c r="J23" s="24">
        <f t="shared" si="1"/>
        <v>0</v>
      </c>
      <c r="K23" s="24">
        <f t="shared" si="4"/>
        <v>0.48</v>
      </c>
      <c r="L23" s="26">
        <f t="shared" si="5"/>
        <v>43157</v>
      </c>
      <c r="M23" s="24">
        <f t="shared" si="2"/>
        <v>0.66999999999999993</v>
      </c>
      <c r="N23" s="27">
        <f t="shared" si="6"/>
        <v>0.52</v>
      </c>
    </row>
    <row r="24" spans="2:14" x14ac:dyDescent="0.25">
      <c r="B24" s="40">
        <v>12</v>
      </c>
      <c r="C24" s="41" t="s">
        <v>34</v>
      </c>
      <c r="D24" s="42">
        <v>0.06</v>
      </c>
      <c r="F24" s="16">
        <v>6</v>
      </c>
      <c r="G24" s="17">
        <f t="shared" si="0"/>
        <v>0.15</v>
      </c>
      <c r="H24" s="17">
        <f t="shared" si="3"/>
        <v>0.48</v>
      </c>
      <c r="I24" s="18">
        <v>7</v>
      </c>
      <c r="J24" s="17">
        <f t="shared" si="1"/>
        <v>0.15</v>
      </c>
      <c r="K24" s="17">
        <f t="shared" si="4"/>
        <v>0.63</v>
      </c>
      <c r="L24" s="19">
        <f t="shared" si="5"/>
        <v>43158</v>
      </c>
      <c r="M24" s="17">
        <f t="shared" si="2"/>
        <v>0.52</v>
      </c>
      <c r="N24" s="20">
        <f t="shared" si="6"/>
        <v>0.37</v>
      </c>
    </row>
    <row r="25" spans="2:14" x14ac:dyDescent="0.25">
      <c r="B25" s="4">
        <v>13</v>
      </c>
      <c r="C25" s="6" t="s">
        <v>35</v>
      </c>
      <c r="D25" s="9">
        <v>0.04</v>
      </c>
      <c r="F25" s="23"/>
      <c r="G25" s="24">
        <f t="shared" si="0"/>
        <v>0</v>
      </c>
      <c r="H25" s="24">
        <f t="shared" si="3"/>
        <v>0.48</v>
      </c>
      <c r="I25" s="25">
        <v>8</v>
      </c>
      <c r="J25" s="24">
        <f t="shared" si="1"/>
        <v>0.15</v>
      </c>
      <c r="K25" s="24">
        <f t="shared" si="4"/>
        <v>0.78</v>
      </c>
      <c r="L25" s="26">
        <f t="shared" si="5"/>
        <v>43159</v>
      </c>
      <c r="M25" s="24">
        <f t="shared" si="2"/>
        <v>0.52</v>
      </c>
      <c r="N25" s="27">
        <f t="shared" si="6"/>
        <v>0.21999999999999997</v>
      </c>
    </row>
    <row r="26" spans="2:14" x14ac:dyDescent="0.25">
      <c r="B26" s="40">
        <v>14</v>
      </c>
      <c r="C26" s="41" t="s">
        <v>36</v>
      </c>
      <c r="D26" s="42">
        <v>0.02</v>
      </c>
      <c r="F26" s="16">
        <v>7</v>
      </c>
      <c r="G26" s="17">
        <f t="shared" si="0"/>
        <v>0.15</v>
      </c>
      <c r="H26" s="17">
        <f t="shared" si="3"/>
        <v>0.63</v>
      </c>
      <c r="I26" s="18"/>
      <c r="J26" s="17">
        <f t="shared" si="1"/>
        <v>0</v>
      </c>
      <c r="K26" s="17">
        <f t="shared" si="4"/>
        <v>0.78</v>
      </c>
      <c r="L26" s="19">
        <f t="shared" si="5"/>
        <v>43160</v>
      </c>
      <c r="M26" s="17">
        <f t="shared" si="2"/>
        <v>0.37</v>
      </c>
      <c r="N26" s="20">
        <f t="shared" si="6"/>
        <v>0.21999999999999997</v>
      </c>
    </row>
    <row r="27" spans="2:14" x14ac:dyDescent="0.25">
      <c r="B27" s="4">
        <v>15</v>
      </c>
      <c r="C27" s="6" t="s">
        <v>37</v>
      </c>
      <c r="D27" s="9">
        <v>0.02</v>
      </c>
      <c r="F27" s="23"/>
      <c r="G27" s="24">
        <f t="shared" si="0"/>
        <v>0</v>
      </c>
      <c r="H27" s="24">
        <f t="shared" si="3"/>
        <v>0.63</v>
      </c>
      <c r="I27" s="25"/>
      <c r="J27" s="24">
        <f t="shared" si="1"/>
        <v>0</v>
      </c>
      <c r="K27" s="24">
        <f t="shared" si="4"/>
        <v>0.78</v>
      </c>
      <c r="L27" s="26">
        <f t="shared" si="5"/>
        <v>43161</v>
      </c>
      <c r="M27" s="24">
        <f t="shared" si="2"/>
        <v>0.37</v>
      </c>
      <c r="N27" s="27">
        <f t="shared" si="6"/>
        <v>0.21999999999999997</v>
      </c>
    </row>
    <row r="28" spans="2:14" x14ac:dyDescent="0.25">
      <c r="B28" s="40"/>
      <c r="C28" s="41"/>
      <c r="D28" s="42"/>
      <c r="F28" s="16">
        <v>8</v>
      </c>
      <c r="G28" s="17">
        <f t="shared" si="0"/>
        <v>0.15</v>
      </c>
      <c r="H28" s="17">
        <f t="shared" si="3"/>
        <v>0.78</v>
      </c>
      <c r="I28" s="18">
        <v>9</v>
      </c>
      <c r="J28" s="17">
        <f t="shared" si="1"/>
        <v>0.02</v>
      </c>
      <c r="K28" s="17">
        <f t="shared" si="4"/>
        <v>0.8</v>
      </c>
      <c r="L28" s="19">
        <f t="shared" si="5"/>
        <v>43162</v>
      </c>
      <c r="M28" s="17">
        <f t="shared" si="2"/>
        <v>0.21999999999999997</v>
      </c>
      <c r="N28" s="20">
        <f t="shared" si="6"/>
        <v>0.19999999999999996</v>
      </c>
    </row>
    <row r="29" spans="2:14" x14ac:dyDescent="0.25">
      <c r="B29" s="4"/>
      <c r="C29" s="6"/>
      <c r="D29" s="9"/>
      <c r="F29" s="23"/>
      <c r="G29" s="24">
        <f t="shared" si="0"/>
        <v>0</v>
      </c>
      <c r="H29" s="24">
        <f t="shared" si="3"/>
        <v>0.78</v>
      </c>
      <c r="I29" s="25">
        <v>10</v>
      </c>
      <c r="J29" s="24">
        <f t="shared" si="1"/>
        <v>0.05</v>
      </c>
      <c r="K29" s="24">
        <f t="shared" si="4"/>
        <v>0.85000000000000009</v>
      </c>
      <c r="L29" s="26">
        <f t="shared" si="5"/>
        <v>43163</v>
      </c>
      <c r="M29" s="24">
        <f t="shared" si="2"/>
        <v>0.21999999999999997</v>
      </c>
      <c r="N29" s="27">
        <f t="shared" si="6"/>
        <v>0.14999999999999991</v>
      </c>
    </row>
    <row r="30" spans="2:14" x14ac:dyDescent="0.25">
      <c r="B30" s="40"/>
      <c r="C30" s="41"/>
      <c r="D30" s="42"/>
      <c r="F30" s="16">
        <v>9</v>
      </c>
      <c r="G30" s="17">
        <f t="shared" si="0"/>
        <v>0.02</v>
      </c>
      <c r="H30" s="17">
        <f t="shared" si="3"/>
        <v>0.8</v>
      </c>
      <c r="I30" s="18">
        <v>11</v>
      </c>
      <c r="J30" s="17">
        <f t="shared" si="1"/>
        <v>0.01</v>
      </c>
      <c r="K30" s="17">
        <f t="shared" si="4"/>
        <v>0.8600000000000001</v>
      </c>
      <c r="L30" s="19">
        <f t="shared" si="5"/>
        <v>43164</v>
      </c>
      <c r="M30" s="17">
        <f t="shared" si="2"/>
        <v>0.19999999999999996</v>
      </c>
      <c r="N30" s="20">
        <f t="shared" si="6"/>
        <v>0.1399999999999999</v>
      </c>
    </row>
    <row r="31" spans="2:14" x14ac:dyDescent="0.25">
      <c r="B31" s="4"/>
      <c r="C31" s="6"/>
      <c r="D31" s="9"/>
      <c r="F31" s="23"/>
      <c r="G31" s="24">
        <f t="shared" si="0"/>
        <v>0</v>
      </c>
      <c r="H31" s="24">
        <f t="shared" si="3"/>
        <v>0.8</v>
      </c>
      <c r="I31" s="25"/>
      <c r="J31" s="24">
        <f t="shared" si="1"/>
        <v>0</v>
      </c>
      <c r="K31" s="24">
        <f t="shared" si="4"/>
        <v>0.8600000000000001</v>
      </c>
      <c r="L31" s="26">
        <f t="shared" si="5"/>
        <v>43165</v>
      </c>
      <c r="M31" s="24">
        <f t="shared" si="2"/>
        <v>0.19999999999999996</v>
      </c>
      <c r="N31" s="27">
        <f t="shared" si="6"/>
        <v>0.1399999999999999</v>
      </c>
    </row>
    <row r="32" spans="2:14" x14ac:dyDescent="0.25">
      <c r="B32" s="40"/>
      <c r="C32" s="41"/>
      <c r="D32" s="42"/>
      <c r="F32" s="16">
        <v>10</v>
      </c>
      <c r="G32" s="17">
        <f t="shared" si="0"/>
        <v>0.05</v>
      </c>
      <c r="H32" s="17">
        <f t="shared" si="3"/>
        <v>0.85000000000000009</v>
      </c>
      <c r="I32" s="18"/>
      <c r="J32" s="17">
        <f t="shared" si="1"/>
        <v>0</v>
      </c>
      <c r="K32" s="17">
        <f t="shared" si="4"/>
        <v>0.8600000000000001</v>
      </c>
      <c r="L32" s="19">
        <f t="shared" si="5"/>
        <v>43166</v>
      </c>
      <c r="M32" s="17">
        <f t="shared" si="2"/>
        <v>0.14999999999999991</v>
      </c>
      <c r="N32" s="20">
        <f t="shared" si="6"/>
        <v>0.1399999999999999</v>
      </c>
    </row>
    <row r="33" spans="2:16" x14ac:dyDescent="0.25">
      <c r="B33" s="4"/>
      <c r="C33" s="6"/>
      <c r="D33" s="9"/>
      <c r="F33" s="23"/>
      <c r="G33" s="24">
        <f t="shared" si="0"/>
        <v>0</v>
      </c>
      <c r="H33" s="24">
        <f t="shared" si="3"/>
        <v>0.85000000000000009</v>
      </c>
      <c r="I33" s="25">
        <v>12</v>
      </c>
      <c r="J33" s="24">
        <f t="shared" si="1"/>
        <v>0.06</v>
      </c>
      <c r="K33" s="24">
        <f t="shared" si="4"/>
        <v>0.92000000000000015</v>
      </c>
      <c r="L33" s="26">
        <f t="shared" si="5"/>
        <v>43167</v>
      </c>
      <c r="M33" s="24">
        <f t="shared" si="2"/>
        <v>0.14999999999999991</v>
      </c>
      <c r="N33" s="27">
        <f t="shared" si="6"/>
        <v>7.9999999999999849E-2</v>
      </c>
    </row>
    <row r="34" spans="2:16" x14ac:dyDescent="0.25">
      <c r="B34" s="40"/>
      <c r="C34" s="41"/>
      <c r="D34" s="42"/>
      <c r="F34" s="16">
        <v>11</v>
      </c>
      <c r="G34" s="17">
        <f t="shared" si="0"/>
        <v>0.01</v>
      </c>
      <c r="H34" s="17">
        <f t="shared" si="3"/>
        <v>0.8600000000000001</v>
      </c>
      <c r="I34" s="18">
        <v>13</v>
      </c>
      <c r="J34" s="17">
        <f t="shared" si="1"/>
        <v>0.04</v>
      </c>
      <c r="K34" s="17">
        <f t="shared" si="4"/>
        <v>0.96000000000000019</v>
      </c>
      <c r="L34" s="19">
        <f t="shared" si="5"/>
        <v>43168</v>
      </c>
      <c r="M34" s="17">
        <f t="shared" si="2"/>
        <v>0.1399999999999999</v>
      </c>
      <c r="N34" s="20">
        <f t="shared" si="6"/>
        <v>3.9999999999999813E-2</v>
      </c>
      <c r="P34" s="3"/>
    </row>
    <row r="35" spans="2:16" x14ac:dyDescent="0.25">
      <c r="B35" s="4"/>
      <c r="C35" s="6"/>
      <c r="D35" s="9"/>
      <c r="F35" s="23"/>
      <c r="G35" s="24">
        <f t="shared" si="0"/>
        <v>0</v>
      </c>
      <c r="H35" s="24">
        <f t="shared" ref="H35:H38" si="7">G35+H34</f>
        <v>0.8600000000000001</v>
      </c>
      <c r="I35" s="25"/>
      <c r="J35" s="24">
        <f t="shared" si="1"/>
        <v>0</v>
      </c>
      <c r="K35" s="24">
        <f t="shared" si="4"/>
        <v>0.96000000000000019</v>
      </c>
      <c r="L35" s="26">
        <f t="shared" si="5"/>
        <v>43169</v>
      </c>
      <c r="M35" s="24">
        <f t="shared" si="2"/>
        <v>0.1399999999999999</v>
      </c>
      <c r="N35" s="27">
        <f t="shared" si="6"/>
        <v>3.9999999999999813E-2</v>
      </c>
      <c r="P35" s="3"/>
    </row>
    <row r="36" spans="2:16" x14ac:dyDescent="0.25">
      <c r="B36" s="40"/>
      <c r="C36" s="41"/>
      <c r="D36" s="42"/>
      <c r="F36" s="16">
        <v>12</v>
      </c>
      <c r="G36" s="17">
        <f t="shared" si="0"/>
        <v>0.06</v>
      </c>
      <c r="H36" s="17">
        <f t="shared" si="7"/>
        <v>0.92000000000000015</v>
      </c>
      <c r="I36" s="18">
        <v>14</v>
      </c>
      <c r="J36" s="17">
        <f t="shared" si="1"/>
        <v>0.02</v>
      </c>
      <c r="K36" s="17">
        <f t="shared" si="4"/>
        <v>0.9800000000000002</v>
      </c>
      <c r="L36" s="19">
        <f t="shared" si="5"/>
        <v>43170</v>
      </c>
      <c r="M36" s="17">
        <f t="shared" si="2"/>
        <v>7.9999999999999849E-2</v>
      </c>
      <c r="N36" s="20">
        <f t="shared" si="6"/>
        <v>1.9999999999999796E-2</v>
      </c>
      <c r="P36" s="3"/>
    </row>
    <row r="37" spans="2:16" x14ac:dyDescent="0.25">
      <c r="B37" s="4"/>
      <c r="C37" s="6"/>
      <c r="D37" s="9"/>
      <c r="F37" s="23"/>
      <c r="G37" s="24">
        <f t="shared" si="0"/>
        <v>0</v>
      </c>
      <c r="H37" s="24">
        <f t="shared" si="7"/>
        <v>0.92000000000000015</v>
      </c>
      <c r="I37" s="25">
        <v>15</v>
      </c>
      <c r="J37" s="24">
        <f t="shared" si="1"/>
        <v>0.02</v>
      </c>
      <c r="K37" s="24">
        <f t="shared" si="4"/>
        <v>1.0000000000000002</v>
      </c>
      <c r="L37" s="26">
        <f t="shared" si="5"/>
        <v>43171</v>
      </c>
      <c r="M37" s="24">
        <f t="shared" si="2"/>
        <v>7.9999999999999849E-2</v>
      </c>
      <c r="N37" s="27">
        <f t="shared" si="6"/>
        <v>-2.2204460492503131E-16</v>
      </c>
      <c r="P37" s="3"/>
    </row>
    <row r="38" spans="2:16" x14ac:dyDescent="0.25">
      <c r="B38" s="40"/>
      <c r="C38" s="41"/>
      <c r="D38" s="42"/>
      <c r="F38" s="16">
        <v>13</v>
      </c>
      <c r="G38" s="17">
        <f t="shared" si="0"/>
        <v>0.04</v>
      </c>
      <c r="H38" s="17">
        <f t="shared" si="7"/>
        <v>0.96000000000000019</v>
      </c>
      <c r="I38" s="18"/>
      <c r="J38" s="17">
        <f t="shared" si="1"/>
        <v>0</v>
      </c>
      <c r="K38" s="17">
        <f t="shared" si="4"/>
        <v>1.0000000000000002</v>
      </c>
      <c r="L38" s="19">
        <f t="shared" si="5"/>
        <v>43172</v>
      </c>
      <c r="M38" s="17">
        <f t="shared" si="2"/>
        <v>3.9999999999999813E-2</v>
      </c>
      <c r="N38" s="20">
        <f t="shared" si="6"/>
        <v>0</v>
      </c>
      <c r="P38" s="3"/>
    </row>
    <row r="39" spans="2:16" x14ac:dyDescent="0.25">
      <c r="B39" s="4"/>
      <c r="C39" s="6"/>
      <c r="D39" s="9"/>
      <c r="F39" s="23">
        <v>14</v>
      </c>
      <c r="G39" s="24">
        <f t="shared" si="0"/>
        <v>0.02</v>
      </c>
      <c r="H39" s="24">
        <f t="shared" ref="H39:H41" si="8">G39+H38</f>
        <v>0.9800000000000002</v>
      </c>
      <c r="I39" s="25"/>
      <c r="J39" s="24">
        <f t="shared" si="1"/>
        <v>0</v>
      </c>
      <c r="K39" s="24">
        <f t="shared" ref="K39:K41" si="9">J39+K38</f>
        <v>1.0000000000000002</v>
      </c>
      <c r="L39" s="26">
        <f t="shared" ref="L39:L41" si="10">L38+1</f>
        <v>43173</v>
      </c>
      <c r="M39" s="24">
        <f>IF(ROUND(M38,10)=0,NA(),1-H39)</f>
        <v>1.9999999999999796E-2</v>
      </c>
      <c r="N39" s="27">
        <f t="shared" si="6"/>
        <v>0</v>
      </c>
    </row>
    <row r="40" spans="2:16" x14ac:dyDescent="0.25">
      <c r="B40" s="40"/>
      <c r="C40" s="41"/>
      <c r="D40" s="42"/>
      <c r="F40" s="16"/>
      <c r="G40" s="17">
        <f t="shared" si="0"/>
        <v>0</v>
      </c>
      <c r="H40" s="17">
        <f t="shared" si="8"/>
        <v>0.9800000000000002</v>
      </c>
      <c r="I40" s="18"/>
      <c r="J40" s="17">
        <f t="shared" si="1"/>
        <v>0</v>
      </c>
      <c r="K40" s="17">
        <f t="shared" si="9"/>
        <v>1.0000000000000002</v>
      </c>
      <c r="L40" s="19">
        <f t="shared" si="10"/>
        <v>43174</v>
      </c>
      <c r="M40" s="17">
        <f t="shared" ref="M40:M41" si="11">IF(ROUND(M39,10)=0,NA(),1-H40)</f>
        <v>1.9999999999999796E-2</v>
      </c>
      <c r="N40" s="20">
        <f t="shared" si="6"/>
        <v>0</v>
      </c>
    </row>
    <row r="41" spans="2:16" x14ac:dyDescent="0.25">
      <c r="B41" s="5"/>
      <c r="C41" s="7"/>
      <c r="D41" s="43"/>
      <c r="F41" s="32">
        <v>15</v>
      </c>
      <c r="G41" s="33">
        <f t="shared" si="0"/>
        <v>0.02</v>
      </c>
      <c r="H41" s="33">
        <f t="shared" si="8"/>
        <v>1.0000000000000002</v>
      </c>
      <c r="I41" s="34"/>
      <c r="J41" s="33">
        <f t="shared" si="1"/>
        <v>0</v>
      </c>
      <c r="K41" s="33">
        <f t="shared" si="9"/>
        <v>1.0000000000000002</v>
      </c>
      <c r="L41" s="35">
        <f t="shared" si="10"/>
        <v>43175</v>
      </c>
      <c r="M41" s="33">
        <f t="shared" si="11"/>
        <v>-2.2204460492503131E-16</v>
      </c>
      <c r="N41" s="36">
        <f t="shared" si="6"/>
        <v>0</v>
      </c>
    </row>
    <row r="42" spans="2:16" x14ac:dyDescent="0.25">
      <c r="C42" s="44" t="s">
        <v>8</v>
      </c>
      <c r="D42" s="3">
        <f>SUM(D13:D41)</f>
        <v>1.0000000000000002</v>
      </c>
      <c r="L42" s="1"/>
    </row>
    <row r="43" spans="2:16" x14ac:dyDescent="0.25">
      <c r="L43" s="1"/>
    </row>
    <row r="44" spans="2:16" x14ac:dyDescent="0.25">
      <c r="L44" s="1"/>
      <c r="N44" s="22"/>
    </row>
    <row r="45" spans="2:16" x14ac:dyDescent="0.25">
      <c r="F45" s="45" t="s">
        <v>15</v>
      </c>
      <c r="G45" s="45"/>
      <c r="H45" s="45"/>
      <c r="I45" s="45"/>
      <c r="J45" s="45"/>
      <c r="K45" s="45"/>
      <c r="L45" s="45"/>
      <c r="M45" s="45"/>
      <c r="N45" s="45"/>
    </row>
    <row r="46" spans="2:16" x14ac:dyDescent="0.25">
      <c r="F46" s="45"/>
      <c r="G46" s="45"/>
      <c r="H46" s="45"/>
      <c r="I46" s="45"/>
      <c r="J46" s="45"/>
      <c r="K46" s="45"/>
      <c r="L46" s="45"/>
      <c r="M46" s="45"/>
      <c r="N46" s="45"/>
    </row>
    <row r="47" spans="2:16" x14ac:dyDescent="0.25">
      <c r="L47" s="1"/>
    </row>
    <row r="48" spans="2:16" x14ac:dyDescent="0.25">
      <c r="L48" s="1"/>
    </row>
    <row r="49" spans="12:12" x14ac:dyDescent="0.25">
      <c r="L49" s="1"/>
    </row>
    <row r="50" spans="12:12" x14ac:dyDescent="0.25">
      <c r="L50" s="1"/>
    </row>
    <row r="51" spans="12:12" x14ac:dyDescent="0.25">
      <c r="L51" s="1"/>
    </row>
    <row r="52" spans="12:12" x14ac:dyDescent="0.25">
      <c r="L52" s="1"/>
    </row>
    <row r="53" spans="12:12" x14ac:dyDescent="0.25">
      <c r="L53" s="1"/>
    </row>
    <row r="54" spans="12:12" x14ac:dyDescent="0.25">
      <c r="L54" s="1"/>
    </row>
    <row r="55" spans="12:12" x14ac:dyDescent="0.25">
      <c r="L55" s="1"/>
    </row>
    <row r="56" spans="12:12" x14ac:dyDescent="0.25">
      <c r="L56" s="1"/>
    </row>
    <row r="57" spans="12:12" x14ac:dyDescent="0.25">
      <c r="L57" s="1"/>
    </row>
    <row r="58" spans="12:12" x14ac:dyDescent="0.25">
      <c r="L58" s="1"/>
    </row>
  </sheetData>
  <mergeCells count="7">
    <mergeCell ref="F45:N46"/>
    <mergeCell ref="F11:H11"/>
    <mergeCell ref="I11:K11"/>
    <mergeCell ref="F10:L10"/>
    <mergeCell ref="M10:N10"/>
    <mergeCell ref="M11:M12"/>
    <mergeCell ref="N11:N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Sprint burndown</vt:lpstr>
      <vt:lpstr>Burndown with actual formula</vt:lpstr>
      <vt:lpstr>Completed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</dc:creator>
  <cp:lastModifiedBy>Maja</cp:lastModifiedBy>
  <dcterms:created xsi:type="dcterms:W3CDTF">2011-08-27T23:43:06Z</dcterms:created>
  <dcterms:modified xsi:type="dcterms:W3CDTF">2018-07-10T11:26:32Z</dcterms:modified>
</cp:coreProperties>
</file>